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t-my.sharepoint.com/personal/petteri_valtonen_lab_fi/Documents/Siviili jutut/FB/Lasit/"/>
    </mc:Choice>
  </mc:AlternateContent>
  <xr:revisionPtr revIDLastSave="4" documentId="8_{F5B92F28-158B-40FC-8361-65B832300F43}" xr6:coauthVersionLast="47" xr6:coauthVersionMax="47" xr10:uidLastSave="{43D1018D-E67B-458B-B33B-B7B76F04B432}"/>
  <bookViews>
    <workbookView xWindow="-108" yWindow="-108" windowWidth="23256" windowHeight="12456" activeTab="2" xr2:uid="{56B0995D-A48D-4E9F-A1FB-E856EF4AC30D}"/>
  </bookViews>
  <sheets>
    <sheet name="Petterin omant sivut" sheetId="1" r:id="rId1"/>
    <sheet name="Asiakas sivut" sheetId="2" r:id="rId2"/>
    <sheet name="Hinnasto 202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3" l="1"/>
  <c r="F90" i="3" s="1"/>
  <c r="B91" i="3" l="1"/>
  <c r="M68" i="3"/>
  <c r="M31" i="3"/>
  <c r="M70" i="3"/>
  <c r="M69" i="3"/>
  <c r="M84" i="3"/>
  <c r="M81" i="3"/>
  <c r="M82" i="3"/>
  <c r="M83" i="3"/>
  <c r="M57" i="3"/>
  <c r="M53" i="3"/>
  <c r="M51" i="3"/>
  <c r="M50" i="3"/>
  <c r="M49" i="3"/>
  <c r="M47" i="3"/>
  <c r="M46" i="3"/>
  <c r="M44" i="3"/>
  <c r="M37" i="3"/>
  <c r="M36" i="3"/>
  <c r="M35" i="3"/>
  <c r="M34" i="3"/>
  <c r="M30" i="3"/>
  <c r="M20" i="3"/>
  <c r="M16" i="3"/>
  <c r="M15" i="3"/>
  <c r="M13" i="3"/>
  <c r="M12" i="3"/>
  <c r="M64" i="3"/>
  <c r="M63" i="3"/>
  <c r="M62" i="3"/>
  <c r="M61" i="3"/>
  <c r="M59" i="3"/>
  <c r="M58" i="3"/>
  <c r="M56" i="3"/>
  <c r="M55" i="3"/>
  <c r="M43" i="3"/>
  <c r="M40" i="3"/>
  <c r="M39" i="3"/>
  <c r="M33" i="3"/>
  <c r="M29" i="3"/>
  <c r="M28" i="3"/>
  <c r="M27" i="3"/>
  <c r="M26" i="3"/>
  <c r="M25" i="3"/>
  <c r="M24" i="3"/>
  <c r="M23" i="3"/>
  <c r="M22" i="3"/>
  <c r="M7" i="3"/>
  <c r="M8" i="3"/>
  <c r="M9" i="3"/>
  <c r="M6" i="3"/>
  <c r="B85" i="1"/>
  <c r="C88" i="1" s="1"/>
  <c r="B75" i="2"/>
  <c r="D77" i="2" s="1"/>
  <c r="L93" i="1"/>
  <c r="J87" i="1"/>
  <c r="I87" i="1"/>
  <c r="M91" i="3" l="1"/>
  <c r="B86" i="1"/>
  <c r="C87" i="1" s="1"/>
  <c r="L87" i="1"/>
</calcChain>
</file>

<file path=xl/sharedStrings.xml><?xml version="1.0" encoding="utf-8"?>
<sst xmlns="http://schemas.openxmlformats.org/spreadsheetml/2006/main" count="828" uniqueCount="291">
  <si>
    <t>Pos</t>
  </si>
  <si>
    <t>Tuote</t>
  </si>
  <si>
    <t>25 ml dekantti lasi nokalla</t>
  </si>
  <si>
    <t>100 ml dekantti lasi nokalla</t>
  </si>
  <si>
    <t>250 ml dekantti lasi nokalla</t>
  </si>
  <si>
    <t>500ml erlenmayer pullo</t>
  </si>
  <si>
    <t>Määrä</t>
  </si>
  <si>
    <t>Pakkaus koot</t>
  </si>
  <si>
    <t>Perus</t>
  </si>
  <si>
    <t>Tukku</t>
  </si>
  <si>
    <t>https://www.glassonweb.com/directory/beijing-glass-instrument-factory?amp</t>
  </si>
  <si>
    <t>Huhmare d170mm + survin</t>
  </si>
  <si>
    <t>2ml pipette, pisara</t>
  </si>
  <si>
    <t>0,5ml pipetti, suora</t>
  </si>
  <si>
    <t>Koeputken/pullon pidin, metallia</t>
  </si>
  <si>
    <t>400 ml dekantti lasi nokalla</t>
  </si>
  <si>
    <t>25ml pullo pitkä kaula, karti korkki</t>
  </si>
  <si>
    <t>100ml erlenmayer</t>
  </si>
  <si>
    <t xml:space="preserve"> </t>
  </si>
  <si>
    <t>10ml mittalasi, asteikolla, jalalla</t>
  </si>
  <si>
    <t>25ml mittalasi, asteikolla, jalalla</t>
  </si>
  <si>
    <t>50ml mittalasi, asteikolla, jalalla</t>
  </si>
  <si>
    <t>250ml mittalasi, asteikolla, jalalla</t>
  </si>
  <si>
    <t>100 mittalasi, asteikolla, jalalla</t>
  </si>
  <si>
    <t>10ml pipetti, pisara</t>
  </si>
  <si>
    <t>500ml mittalasi, asteikolla, jalalla</t>
  </si>
  <si>
    <t>3x24</t>
  </si>
  <si>
    <t>0,1ml pipetti, suora</t>
  </si>
  <si>
    <t>Tiivistin, ei kartio, pituus n700mm</t>
  </si>
  <si>
    <t>1 x 12</t>
  </si>
  <si>
    <t>1 x 6</t>
  </si>
  <si>
    <t>4 x 12</t>
  </si>
  <si>
    <t>4 x 10</t>
  </si>
  <si>
    <t>6x24</t>
  </si>
  <si>
    <t>1 x 4</t>
  </si>
  <si>
    <t>3 x 12</t>
  </si>
  <si>
    <t>3 x 6</t>
  </si>
  <si>
    <t>2</t>
  </si>
  <si>
    <t>4 x 24</t>
  </si>
  <si>
    <t>Suppilo pieni (n d80mm)</t>
  </si>
  <si>
    <t>3  x 6</t>
  </si>
  <si>
    <t>5 x6</t>
  </si>
  <si>
    <t>29 x 5</t>
  </si>
  <si>
    <t>10 x 10</t>
  </si>
  <si>
    <t>100ml pullo pitkä kaula, kartio korkki</t>
  </si>
  <si>
    <t>Kasvatuslasi pari (kansi/pohja) d 75mm petri</t>
  </si>
  <si>
    <t>Kasvatuslasi pari (kansi/pohja) d 90mm petri</t>
  </si>
  <si>
    <t>1ml pipetti, suora</t>
  </si>
  <si>
    <t>2ml pipetti, suora</t>
  </si>
  <si>
    <t>10ml pipetti, suora</t>
  </si>
  <si>
    <t>500ml erlenmayer kartio korkilla</t>
  </si>
  <si>
    <t>500ml pyöreäpullo kumikorkille</t>
  </si>
  <si>
    <t>1000ml pyöreäpullo kumikorkille</t>
  </si>
  <si>
    <t>Pullon alle 2x ja kaula pidin 1x valurauta sarja</t>
  </si>
  <si>
    <t>kpl määrä</t>
  </si>
  <si>
    <t>300ml Erlenmayer pullo</t>
  </si>
  <si>
    <t>250ml Erlenmayer</t>
  </si>
  <si>
    <t>Erlanmayer Flask</t>
  </si>
  <si>
    <t>Florence Flask</t>
  </si>
  <si>
    <t>Volymetric Flask</t>
  </si>
  <si>
    <t>Beaker</t>
  </si>
  <si>
    <t>Volymertic Pipette</t>
  </si>
  <si>
    <t>Graduated Pipette</t>
  </si>
  <si>
    <t>Graduated Cylinder</t>
  </si>
  <si>
    <t>Filter Funnel</t>
  </si>
  <si>
    <t>Grahan Condeser</t>
  </si>
  <si>
    <t>Soxthlet Exator</t>
  </si>
  <si>
    <t>1a</t>
  </si>
  <si>
    <t>3a</t>
  </si>
  <si>
    <t>2a</t>
  </si>
  <si>
    <t>1b</t>
  </si>
  <si>
    <t>1c</t>
  </si>
  <si>
    <t>1d</t>
  </si>
  <si>
    <t>2b</t>
  </si>
  <si>
    <t>3b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</si>
  <si>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</si>
  <si>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</si>
  <si>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</si>
  <si>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</si>
  <si>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</si>
  <si>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</si>
  <si>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</si>
  <si>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</si>
  <si>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</si>
  <si>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6a</t>
  </si>
  <si>
    <t>6b</t>
  </si>
  <si>
    <t>6c</t>
  </si>
  <si>
    <t>Puinen pyykkipoika koeputkelle</t>
  </si>
  <si>
    <t>6d</t>
  </si>
  <si>
    <t>6e</t>
  </si>
  <si>
    <t>6f</t>
  </si>
  <si>
    <t>6h</t>
  </si>
  <si>
    <t>7a</t>
  </si>
  <si>
    <t>7b</t>
  </si>
  <si>
    <t>8a</t>
  </si>
  <si>
    <t>8b</t>
  </si>
  <si>
    <t>9a</t>
  </si>
  <si>
    <t>9b</t>
  </si>
  <si>
    <t>9c</t>
  </si>
  <si>
    <t>9d</t>
  </si>
  <si>
    <t>9e</t>
  </si>
  <si>
    <t>10a</t>
  </si>
  <si>
    <t>10b</t>
  </si>
  <si>
    <t>10c</t>
  </si>
  <si>
    <t>10d</t>
  </si>
  <si>
    <t>10e</t>
  </si>
  <si>
    <t>10f</t>
  </si>
  <si>
    <t>11a</t>
  </si>
  <si>
    <t>11b</t>
  </si>
  <si>
    <t>11c</t>
  </si>
  <si>
    <t>11d</t>
  </si>
  <si>
    <t>11e</t>
  </si>
  <si>
    <t>11f</t>
  </si>
  <si>
    <t>11g</t>
  </si>
  <si>
    <t>12a</t>
  </si>
  <si>
    <t>12b</t>
  </si>
  <si>
    <t>12c</t>
  </si>
  <si>
    <t>12d</t>
  </si>
  <si>
    <t>13a</t>
  </si>
  <si>
    <t>13b</t>
  </si>
  <si>
    <t>13c</t>
  </si>
  <si>
    <t>Stirring rod</t>
  </si>
  <si>
    <t>Distillation Flask</t>
  </si>
  <si>
    <t>Petrimaljan puolikas</t>
  </si>
  <si>
    <t>pos 4b + pos 12a = ROCK !</t>
  </si>
  <si>
    <t>Enkuksi nimitys</t>
  </si>
  <si>
    <t>Code</t>
  </si>
  <si>
    <t>10 ml dekantti lasi nokalla</t>
  </si>
  <si>
    <t>500 ml dekantti lasi nokalla</t>
  </si>
  <si>
    <t>600 ml dekantti lasi nokalla</t>
  </si>
  <si>
    <t>800 ml dekantti lasi nokalla</t>
  </si>
  <si>
    <t>1000 ml dekantti lasi nokalla, korkea</t>
  </si>
  <si>
    <t>e / kpl</t>
  </si>
  <si>
    <t>Pikku</t>
  </si>
  <si>
    <t>Iso</t>
  </si>
  <si>
    <t>kpl</t>
  </si>
  <si>
    <t>a hinta</t>
  </si>
  <si>
    <t>Yht</t>
  </si>
  <si>
    <t>Hankintahinta</t>
  </si>
  <si>
    <t>Subventio rikkoihin</t>
  </si>
  <si>
    <t>Loput lasit</t>
  </si>
  <si>
    <t>Rikat</t>
  </si>
  <si>
    <t>Suppilo iso (n d210mm)</t>
  </si>
  <si>
    <t>"Old Style" -  Erlenmayer</t>
  </si>
  <si>
    <t>1kpl pulloja ilman kartiokorkkia, se yksilö ei ole saldoissa mukana. Ei sopivaa korkkia varaosana</t>
  </si>
  <si>
    <t>y haara kumiputkelle, lasia</t>
  </si>
  <si>
    <t>u Haara kumiputkelle, lasia</t>
  </si>
  <si>
    <t>hana letkuun, lasia</t>
  </si>
  <si>
    <t>sekotus tikku 45cm varsi, lasia</t>
  </si>
  <si>
    <t>3 x 9</t>
  </si>
  <si>
    <t>Evaporation Dishe, vith spout</t>
  </si>
  <si>
    <t>Haihdutuslasi, kupera d 90mm, nokalla</t>
  </si>
  <si>
    <t>Petrimalja kansi ja pohja</t>
  </si>
  <si>
    <t>Lisäksi listan ulkopuolelta: Huhmareen survimia, kartiokorkkeja, etc varaosa sälää pieni erä</t>
  </si>
  <si>
    <t>2000ml tislauspullo, kartioliitännät + kartio korkki</t>
  </si>
  <si>
    <t>8  x 12</t>
  </si>
  <si>
    <t>Heinolasta Labralasia</t>
  </si>
  <si>
    <t>1000ml tislauspullo, kartioliitännät + kartiokorkki (kolhu !!)</t>
  </si>
  <si>
    <t>4a</t>
  </si>
  <si>
    <t>Ulosmyynti per kpl</t>
  </si>
  <si>
    <t>Tiivistin,  kartio, pituus n340mm</t>
  </si>
  <si>
    <t>25ml pullo pitkä kaula, kartio korkki</t>
  </si>
  <si>
    <t>Haihdutus lasi, matala, d45mm</t>
  </si>
  <si>
    <t>Kasvatus lasi, korkea, d60mm</t>
  </si>
  <si>
    <t>Kasvatus lasi, korkea, d77mm</t>
  </si>
  <si>
    <t>Kasvatus lasi, korkea, d100mm</t>
  </si>
  <si>
    <t>Joku möntti kartio liittimin</t>
  </si>
  <si>
    <t>Keitinpullon / tiivistimen väliputki, kartiot</t>
  </si>
  <si>
    <t>Tislauspullo, pyöreä, sivu-ulosotolla, letkuille</t>
  </si>
  <si>
    <t>Hana letkuun, lasia</t>
  </si>
  <si>
    <t>Y- haara kumiputkelle, lasia</t>
  </si>
  <si>
    <t>U- Haara kumiputkelle, lasia</t>
  </si>
  <si>
    <t>Sekotus tikku 45cm varsi, lasia</t>
  </si>
  <si>
    <t>€ / tuote</t>
  </si>
  <si>
    <t>€ koko erä yhteensä (alv0%)</t>
  </si>
  <si>
    <t>13bb</t>
  </si>
  <si>
    <t xml:space="preserve">1000ml tislauspullo, kartioliitännät + kartiokorkki </t>
  </si>
  <si>
    <t>1000ml tislauspullo, kartioliitännät + kartiokorkki</t>
  </si>
  <si>
    <r>
      <t>Päivitetty 27</t>
    </r>
    <r>
      <rPr>
        <sz val="11"/>
        <color rgb="FFFF0000"/>
        <rFont val="Calibri"/>
        <family val="2"/>
        <scheme val="minor"/>
      </rPr>
      <t>.6.2024</t>
    </r>
  </si>
  <si>
    <t>Evaporation Dishe, with spout</t>
  </si>
  <si>
    <t>11bb</t>
  </si>
  <si>
    <t>Haihdutuslasi, kupera d 45mm, nokalla</t>
  </si>
  <si>
    <t>Pos 13bb; Pieni iskeymä, reikä. On vain esittely laite</t>
  </si>
  <si>
    <t>,</t>
  </si>
  <si>
    <t>4 x 6</t>
  </si>
  <si>
    <t>5 x 12</t>
  </si>
  <si>
    <t>2 x 6</t>
  </si>
  <si>
    <t>6bb</t>
  </si>
  <si>
    <t>Koeputken/pullon pidin, metallia, korkki eriste</t>
  </si>
  <si>
    <t>Koeputken/pullon pidin, metallia, muovi eriste</t>
  </si>
  <si>
    <t>9  x 12</t>
  </si>
  <si>
    <t>Pipetit 373</t>
  </si>
  <si>
    <t>12aa</t>
  </si>
  <si>
    <t>Tiivistin,  kartio, pituus n40cm</t>
  </si>
  <si>
    <t>Tiivistin,  kartio, pituus n35cm</t>
  </si>
  <si>
    <t>Tiivistin, ei kartio, pituus n70mm</t>
  </si>
  <si>
    <t>2000ml pullo korkilla + 47cm tiivistin (kaikki kartiona)</t>
  </si>
  <si>
    <t>Distillation Flask + grahan conderser</t>
  </si>
  <si>
    <t>13d</t>
  </si>
  <si>
    <t>13e</t>
  </si>
  <si>
    <t>5000ml tislaus pullo, kartioliitännät + katio korkki + lähtö putket</t>
  </si>
  <si>
    <t>6  x 9</t>
  </si>
  <si>
    <t>11aa</t>
  </si>
  <si>
    <t>Haihdutus lasi, matala, d98mm</t>
  </si>
  <si>
    <t>Päivitetty  18.9.2024</t>
  </si>
  <si>
    <t>2kpl pulloja ilman kartiokorkkia, se yksilö ei ole saldoissa mukana. Ei sopivaa korkkia varaosana</t>
  </si>
  <si>
    <t>1e</t>
  </si>
  <si>
    <t>pulossa reikä LED valoa varten</t>
  </si>
  <si>
    <t>Höyrystyslasi</t>
  </si>
  <si>
    <t>Haihdutus lasi, matala, d100mm</t>
  </si>
  <si>
    <t>Y- haara kumiputkelle, lasia, 7mm</t>
  </si>
  <si>
    <t>U- Haara kumiputkelle, lasia, 7mm</t>
  </si>
  <si>
    <t>netti</t>
  </si>
  <si>
    <t>500ml erlenmayer pullo d12m reijällä</t>
  </si>
  <si>
    <t>2ml pipette, pisara, siirtopipetti</t>
  </si>
  <si>
    <t>10ml pipetti, pisara, siirtopipetti</t>
  </si>
  <si>
    <t>0,1ml mitta-pipetti, suora</t>
  </si>
  <si>
    <t>0,5ml mitta-pipetti, suora</t>
  </si>
  <si>
    <t>1ml mitta-pipetti, suora</t>
  </si>
  <si>
    <t>2ml mitta-pipetti, suora</t>
  </si>
  <si>
    <t>10ml mitta-pipetti, suora</t>
  </si>
  <si>
    <t>netto</t>
  </si>
  <si>
    <t>Bebek netto listainnalla myytäessä</t>
  </si>
  <si>
    <t>5000ml tislaus pullo, kartioliitännät + kartio korkki + lähtö putket</t>
  </si>
  <si>
    <t>14a</t>
  </si>
  <si>
    <t>14b</t>
  </si>
  <si>
    <t>14c</t>
  </si>
  <si>
    <t>1000ml pullo korkilla + 40cm tiivistin (kaikki kartiona)</t>
  </si>
  <si>
    <t>toisesta pullosta korkki otettava</t>
  </si>
  <si>
    <t>5000ml pullo korkilla + 70cm tiivistin (letkuliitos)</t>
  </si>
  <si>
    <t>500ml tasapohja keitinpullo + 35cm tiivistin (kaikki kartiona)</t>
  </si>
  <si>
    <t>Soxthlet Exator'in alaosa</t>
  </si>
  <si>
    <t>Tislauspullo, 0,5 litra, pyöreä, sivu-ulosotolla, letkuille</t>
  </si>
  <si>
    <t>hinta</t>
  </si>
  <si>
    <t>Extractor with cone 29/32</t>
  </si>
  <si>
    <t>12kpl = 12e</t>
  </si>
  <si>
    <t>6kpl = 6e</t>
  </si>
  <si>
    <t>6kpl = 12e</t>
  </si>
  <si>
    <t>10kpl = 5e</t>
  </si>
  <si>
    <t>24kpl = 20e</t>
  </si>
  <si>
    <t>12kpl = 10e</t>
  </si>
  <si>
    <t>Yksittäin</t>
  </si>
  <si>
    <t>Paketeittain</t>
  </si>
  <si>
    <t>24kpl = 12e</t>
  </si>
  <si>
    <t>1,5e</t>
  </si>
  <si>
    <t>2e</t>
  </si>
  <si>
    <t>6kpl = 8e</t>
  </si>
  <si>
    <t>3e</t>
  </si>
  <si>
    <t>4e</t>
  </si>
  <si>
    <t>10kpl = 35e</t>
  </si>
  <si>
    <t>5kpl = 1e</t>
  </si>
  <si>
    <t>0,5e</t>
  </si>
  <si>
    <t>12kpl = 16e</t>
  </si>
  <si>
    <t>6kpl = 18e</t>
  </si>
  <si>
    <t>6kpl = 20e</t>
  </si>
  <si>
    <t>12kpl = 24e</t>
  </si>
  <si>
    <t>10kpl = 15e</t>
  </si>
  <si>
    <t>7e</t>
  </si>
  <si>
    <t>10kpl = 7e</t>
  </si>
  <si>
    <t>Paperi</t>
  </si>
  <si>
    <t>Maahantuojan netto hinnat</t>
  </si>
  <si>
    <t>?? Vuosi</t>
  </si>
  <si>
    <t>per rivi</t>
  </si>
  <si>
    <t>Ei referenssi hintaa</t>
  </si>
  <si>
    <t>Päivitetty  4.12.2024</t>
  </si>
  <si>
    <t>4b</t>
  </si>
  <si>
    <t>250ml Erlenmayer kartio korkki</t>
  </si>
  <si>
    <t>250ml erlenmayer kartio korkilla</t>
  </si>
  <si>
    <t>6 x 12</t>
  </si>
  <si>
    <t>5j</t>
  </si>
  <si>
    <t>1000 ml dekantti lasi nokalla, matala</t>
  </si>
  <si>
    <t>4c</t>
  </si>
  <si>
    <t>100ml erlenmayer kartio korkilla</t>
  </si>
  <si>
    <t>11h</t>
  </si>
  <si>
    <t>Kasvatuslasi pari (kansi/pohja) d 60mm petri</t>
  </si>
  <si>
    <t>5 x 6</t>
  </si>
  <si>
    <t>.</t>
  </si>
  <si>
    <t>9kpl = 10e</t>
  </si>
  <si>
    <t>4kpl = 18e</t>
  </si>
  <si>
    <t>5kpl = 4e</t>
  </si>
  <si>
    <t>6 kpl = 8e</t>
  </si>
  <si>
    <t>6 kpl = 12e</t>
  </si>
  <si>
    <t xml:space="preserve">Koko erä </t>
  </si>
  <si>
    <t>e / klp</t>
  </si>
  <si>
    <t>6 x6</t>
  </si>
  <si>
    <t>Pipettejä yhteensä</t>
  </si>
  <si>
    <t>kpl ilman pipettejä yht</t>
  </si>
  <si>
    <t>11i</t>
  </si>
  <si>
    <t>Suora lasi, 3mm paksu dn125mm</t>
  </si>
  <si>
    <t>lasi</t>
  </si>
  <si>
    <t>3,5e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</si>
</sst>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0" xfId="0" applyFont="1"/>
    <xf numFmtId="49" fontId="0" fillId="0" borderId="1" xfId="0" applyNumberFormat="1" applyBorder="1" applyAlignment="1">
      <alignment horizontal="right"/>
    </xf>
    <xf numFmtId="0" fontId="0" fillId="0" borderId="2" xfId="0" applyBorder="1"/>
    <xf numFmtId="0" fontId="0" fillId="0" borderId="0" xfId="0" applyAlignment="1">
      <alignment horizontal="right"/>
    </xf>
    <xf numFmtId="0" fontId="0" fillId="2" borderId="0" xfId="0" applyFill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164" fontId="0" fillId="0" borderId="1" xfId="0" applyNumberFormat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367632</xdr:colOff>
      <xdr:row>18</xdr:row>
      <xdr:rowOff>0</xdr:rowOff>
    </xdr:from>
    <xdr:to>
      <xdr:col>23</xdr:col>
      <xdr:colOff>367632</xdr:colOff>
      <xdr:row>51</xdr:row>
      <xdr:rowOff>112296</xdr:rowOff>
    </xdr:to>
    <xdr:pic>
      <xdr:nvPicPr>
        <xdr:cNvPr id="8" name="Picture 7" descr="Infographic showing graphic representations of various items of laboratory glassware and listing their names.">
          <a:extLst>
            <a:ext uri="{FF2B5EF4-FFF2-40B4-BE49-F238E27FC236}">
              <a16:creationId xmlns:a16="http://schemas.microsoft.com/office/drawing/2014/main" id="{12682B3A-69A1-3141-42E9-CDE136AED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6737" y="3322052"/>
          <a:ext cx="9732211" cy="6896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367632</xdr:colOff>
      <xdr:row>16</xdr:row>
      <xdr:rowOff>0</xdr:rowOff>
    </xdr:from>
    <xdr:to>
      <xdr:col>23</xdr:col>
      <xdr:colOff>367632</xdr:colOff>
      <xdr:row>53</xdr:row>
      <xdr:rowOff>180875</xdr:rowOff>
    </xdr:to>
    <xdr:pic>
      <xdr:nvPicPr>
        <xdr:cNvPr id="2" name="Picture 1" descr="Infographic showing graphic representations of various items of laboratory glassware and listing their names.">
          <a:extLst>
            <a:ext uri="{FF2B5EF4-FFF2-40B4-BE49-F238E27FC236}">
              <a16:creationId xmlns:a16="http://schemas.microsoft.com/office/drawing/2014/main" id="{25169A3F-109B-4079-924B-E8DB45E8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1272" y="3230880"/>
          <a:ext cx="9753600" cy="6855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439B-B1A4-4742-9A8D-026474B502FC}">
  <dimension ref="A2:N178"/>
  <sheetViews>
    <sheetView topLeftCell="A3" zoomScale="114" zoomScaleNormal="114" workbookViewId="0">
      <selection activeCell="C18" sqref="C18"/>
    </sheetView>
  </sheetViews>
  <sheetFormatPr defaultRowHeight="14.4" x14ac:dyDescent="0.3"/>
  <cols>
    <col min="1" max="1" width="5.5546875" style="6" customWidth="1"/>
    <col min="2" max="2" width="6.5546875" customWidth="1"/>
    <col min="3" max="3" width="33.5546875" customWidth="1"/>
    <col min="4" max="4" width="7" customWidth="1"/>
    <col min="5" max="5" width="6.33203125" customWidth="1"/>
    <col min="6" max="6" width="8.21875" customWidth="1"/>
    <col min="7" max="7" width="31.6640625" customWidth="1"/>
  </cols>
  <sheetData>
    <row r="2" spans="1:14" ht="25.8" x14ac:dyDescent="0.5">
      <c r="B2" s="3" t="s">
        <v>156</v>
      </c>
      <c r="N2" t="s">
        <v>204</v>
      </c>
    </row>
    <row r="4" spans="1:14" s="8" customFormat="1" x14ac:dyDescent="0.3">
      <c r="A4" s="13"/>
      <c r="E4" s="9" t="s">
        <v>7</v>
      </c>
      <c r="F4" s="10"/>
    </row>
    <row r="5" spans="1:14" s="8" customFormat="1" ht="16.2" customHeight="1" x14ac:dyDescent="0.3">
      <c r="A5" s="14" t="s">
        <v>0</v>
      </c>
      <c r="B5" s="11" t="s">
        <v>6</v>
      </c>
      <c r="C5" s="11" t="s">
        <v>1</v>
      </c>
      <c r="D5" s="11" t="s">
        <v>126</v>
      </c>
      <c r="E5" s="11" t="s">
        <v>8</v>
      </c>
      <c r="F5" s="11" t="s">
        <v>9</v>
      </c>
      <c r="G5" s="11" t="s">
        <v>125</v>
      </c>
    </row>
    <row r="6" spans="1:14" ht="16.2" customHeight="1" x14ac:dyDescent="0.3">
      <c r="A6" s="2" t="s">
        <v>67</v>
      </c>
      <c r="B6" s="1">
        <v>101</v>
      </c>
      <c r="C6" s="1" t="s">
        <v>17</v>
      </c>
      <c r="D6" s="1">
        <v>1121</v>
      </c>
      <c r="E6" s="2">
        <v>5</v>
      </c>
      <c r="F6" s="1" t="s">
        <v>38</v>
      </c>
      <c r="G6" s="1" t="s">
        <v>57</v>
      </c>
    </row>
    <row r="7" spans="1:14" x14ac:dyDescent="0.3">
      <c r="A7" s="2" t="s">
        <v>70</v>
      </c>
      <c r="B7" s="1">
        <v>34</v>
      </c>
      <c r="C7" s="1" t="s">
        <v>56</v>
      </c>
      <c r="D7" s="1">
        <v>1121</v>
      </c>
      <c r="E7" s="2">
        <v>4</v>
      </c>
      <c r="F7" s="1" t="s">
        <v>41</v>
      </c>
      <c r="G7" s="1" t="s">
        <v>57</v>
      </c>
    </row>
    <row r="8" spans="1:14" ht="14.4" customHeight="1" x14ac:dyDescent="0.3">
      <c r="A8" s="2" t="s">
        <v>71</v>
      </c>
      <c r="B8" s="1">
        <v>8</v>
      </c>
      <c r="C8" s="1" t="s">
        <v>55</v>
      </c>
      <c r="D8" s="1">
        <v>1121</v>
      </c>
      <c r="E8" s="2">
        <v>2</v>
      </c>
      <c r="F8" s="1" t="s">
        <v>30</v>
      </c>
      <c r="G8" s="1" t="s">
        <v>57</v>
      </c>
    </row>
    <row r="9" spans="1:14" x14ac:dyDescent="0.3">
      <c r="A9" s="2" t="s">
        <v>72</v>
      </c>
      <c r="B9" s="1">
        <v>26</v>
      </c>
      <c r="C9" s="1" t="s">
        <v>5</v>
      </c>
      <c r="D9" s="1">
        <v>1121</v>
      </c>
      <c r="E9" s="2">
        <v>2</v>
      </c>
      <c r="F9" s="1" t="s">
        <v>184</v>
      </c>
      <c r="G9" s="1" t="s">
        <v>57</v>
      </c>
    </row>
    <row r="10" spans="1:14" x14ac:dyDescent="0.3">
      <c r="A10" s="2" t="s">
        <v>206</v>
      </c>
      <c r="B10" s="1">
        <v>5</v>
      </c>
      <c r="C10" s="1" t="s">
        <v>5</v>
      </c>
      <c r="D10" s="1">
        <v>1121</v>
      </c>
      <c r="E10" s="2">
        <v>5</v>
      </c>
      <c r="F10" s="1" t="s">
        <v>18</v>
      </c>
      <c r="G10" s="1" t="s">
        <v>57</v>
      </c>
      <c r="H10" s="23" t="s">
        <v>207</v>
      </c>
    </row>
    <row r="11" spans="1:14" x14ac:dyDescent="0.3">
      <c r="E11" s="6"/>
    </row>
    <row r="12" spans="1:14" x14ac:dyDescent="0.3">
      <c r="A12" s="6" t="s">
        <v>69</v>
      </c>
      <c r="B12" s="5">
        <v>0</v>
      </c>
      <c r="C12" s="1" t="s">
        <v>51</v>
      </c>
      <c r="D12" s="1"/>
      <c r="E12" s="1"/>
      <c r="F12" s="1"/>
      <c r="G12" s="1" t="s">
        <v>58</v>
      </c>
    </row>
    <row r="13" spans="1:14" ht="16.2" customHeight="1" x14ac:dyDescent="0.3">
      <c r="A13" s="2" t="s">
        <v>73</v>
      </c>
      <c r="B13">
        <v>0</v>
      </c>
      <c r="C13" s="1" t="s">
        <v>52</v>
      </c>
      <c r="D13" s="1"/>
      <c r="E13" s="1"/>
      <c r="F13" s="1"/>
      <c r="G13" s="1" t="s">
        <v>58</v>
      </c>
    </row>
    <row r="14" spans="1:14" ht="16.2" customHeight="1" x14ac:dyDescent="0.3">
      <c r="A14" s="2"/>
      <c r="B14" s="1" t="s">
        <v>18</v>
      </c>
      <c r="C14" s="1"/>
      <c r="D14" s="1" t="s">
        <v>18</v>
      </c>
      <c r="E14" s="2"/>
      <c r="F14" s="1"/>
    </row>
    <row r="15" spans="1:14" ht="16.2" customHeight="1" x14ac:dyDescent="0.3">
      <c r="A15" s="2" t="s">
        <v>68</v>
      </c>
      <c r="B15" s="1">
        <v>3</v>
      </c>
      <c r="C15" s="1" t="s">
        <v>161</v>
      </c>
      <c r="D15" s="1" t="s">
        <v>18</v>
      </c>
      <c r="E15" s="2" t="s">
        <v>18</v>
      </c>
      <c r="F15" s="1"/>
      <c r="G15" s="1" t="s">
        <v>59</v>
      </c>
      <c r="H15" s="1" t="s">
        <v>144</v>
      </c>
    </row>
    <row r="16" spans="1:14" ht="16.2" customHeight="1" x14ac:dyDescent="0.3">
      <c r="A16" s="2" t="s">
        <v>74</v>
      </c>
      <c r="B16" s="1">
        <v>93</v>
      </c>
      <c r="C16" s="1" t="s">
        <v>44</v>
      </c>
      <c r="D16" s="1">
        <v>1621</v>
      </c>
      <c r="E16" s="2">
        <v>94</v>
      </c>
      <c r="F16" s="1"/>
      <c r="G16" s="1" t="s">
        <v>59</v>
      </c>
      <c r="H16" s="1"/>
    </row>
    <row r="17" spans="1:7" ht="16.2" customHeight="1" x14ac:dyDescent="0.3">
      <c r="A17" s="2"/>
      <c r="B17" s="1"/>
      <c r="C17" s="1"/>
      <c r="D17" s="1"/>
      <c r="E17" s="2"/>
      <c r="F17" s="1"/>
    </row>
    <row r="18" spans="1:7" ht="16.2" customHeight="1" x14ac:dyDescent="0.3">
      <c r="A18" s="2" t="s">
        <v>158</v>
      </c>
      <c r="B18" s="1">
        <v>4</v>
      </c>
      <c r="C18" s="1" t="s">
        <v>266</v>
      </c>
      <c r="D18" s="1">
        <v>1122</v>
      </c>
      <c r="E18" s="2">
        <v>4</v>
      </c>
      <c r="F18" s="1"/>
      <c r="G18" t="s">
        <v>143</v>
      </c>
    </row>
    <row r="19" spans="1:7" ht="16.2" customHeight="1" x14ac:dyDescent="0.3">
      <c r="A19" s="2" t="s">
        <v>265</v>
      </c>
      <c r="B19" s="1">
        <v>1</v>
      </c>
      <c r="C19" s="1" t="s">
        <v>50</v>
      </c>
      <c r="D19" s="1">
        <v>1122</v>
      </c>
      <c r="E19" s="2">
        <v>1</v>
      </c>
      <c r="F19" s="1"/>
      <c r="G19" s="1" t="s">
        <v>143</v>
      </c>
    </row>
    <row r="20" spans="1:7" ht="16.2" customHeight="1" x14ac:dyDescent="0.3">
      <c r="A20" s="2"/>
      <c r="B20" s="1"/>
      <c r="C20" s="1"/>
      <c r="D20" s="1"/>
      <c r="E20" s="2"/>
      <c r="F20" s="1"/>
    </row>
    <row r="21" spans="1:7" ht="16.2" customHeight="1" x14ac:dyDescent="0.3">
      <c r="A21" s="2" t="s">
        <v>75</v>
      </c>
      <c r="B21" s="1">
        <v>149</v>
      </c>
      <c r="C21" s="1" t="s">
        <v>127</v>
      </c>
      <c r="D21" s="1">
        <v>1101</v>
      </c>
      <c r="E21" s="2">
        <v>4</v>
      </c>
      <c r="F21" s="1" t="s">
        <v>42</v>
      </c>
      <c r="G21" s="1" t="s">
        <v>60</v>
      </c>
    </row>
    <row r="22" spans="1:7" ht="16.2" customHeight="1" x14ac:dyDescent="0.3">
      <c r="A22" s="2" t="s">
        <v>76</v>
      </c>
      <c r="B22" s="1">
        <v>59</v>
      </c>
      <c r="C22" s="1" t="s">
        <v>2</v>
      </c>
      <c r="D22" s="1">
        <v>1101</v>
      </c>
      <c r="E22" s="2">
        <v>5</v>
      </c>
      <c r="F22" s="1" t="s">
        <v>201</v>
      </c>
      <c r="G22" s="1" t="s">
        <v>60</v>
      </c>
    </row>
    <row r="23" spans="1:7" ht="16.2" customHeight="1" x14ac:dyDescent="0.3">
      <c r="A23" s="2" t="s">
        <v>77</v>
      </c>
      <c r="B23" s="1">
        <v>42</v>
      </c>
      <c r="C23" s="1" t="s">
        <v>3</v>
      </c>
      <c r="D23" s="1">
        <v>1101</v>
      </c>
      <c r="E23" s="2">
        <v>6</v>
      </c>
      <c r="F23" s="1" t="s">
        <v>35</v>
      </c>
      <c r="G23" s="1" t="s">
        <v>60</v>
      </c>
    </row>
    <row r="24" spans="1:7" ht="16.2" customHeight="1" x14ac:dyDescent="0.3">
      <c r="A24" s="2" t="s">
        <v>78</v>
      </c>
      <c r="B24" s="1">
        <v>71</v>
      </c>
      <c r="C24" s="1" t="s">
        <v>4</v>
      </c>
      <c r="D24" s="1">
        <v>1101</v>
      </c>
      <c r="E24" s="2">
        <v>11</v>
      </c>
      <c r="F24" s="1" t="s">
        <v>185</v>
      </c>
      <c r="G24" s="1" t="s">
        <v>60</v>
      </c>
    </row>
    <row r="25" spans="1:7" ht="16.2" customHeight="1" x14ac:dyDescent="0.3">
      <c r="A25" s="2" t="s">
        <v>79</v>
      </c>
      <c r="B25" s="1">
        <v>25</v>
      </c>
      <c r="C25" s="1" t="s">
        <v>15</v>
      </c>
      <c r="D25" s="1">
        <v>1101</v>
      </c>
      <c r="E25" s="2">
        <v>13</v>
      </c>
      <c r="F25" s="1" t="s">
        <v>29</v>
      </c>
      <c r="G25" s="1" t="s">
        <v>60</v>
      </c>
    </row>
    <row r="26" spans="1:7" ht="16.2" customHeight="1" x14ac:dyDescent="0.3">
      <c r="A26" s="2" t="s">
        <v>80</v>
      </c>
      <c r="B26" s="1">
        <v>27</v>
      </c>
      <c r="C26" s="1" t="s">
        <v>128</v>
      </c>
      <c r="D26" s="1">
        <v>1101</v>
      </c>
      <c r="E26" s="2">
        <v>9</v>
      </c>
      <c r="F26" s="1" t="s">
        <v>40</v>
      </c>
      <c r="G26" s="1" t="s">
        <v>60</v>
      </c>
    </row>
    <row r="27" spans="1:7" ht="16.2" customHeight="1" x14ac:dyDescent="0.3">
      <c r="A27" s="2" t="s">
        <v>81</v>
      </c>
      <c r="B27" s="1">
        <v>1</v>
      </c>
      <c r="C27" s="1" t="s">
        <v>129</v>
      </c>
      <c r="D27" s="1">
        <v>1101</v>
      </c>
      <c r="E27" s="2">
        <v>1</v>
      </c>
      <c r="F27" s="1"/>
      <c r="G27" s="1" t="s">
        <v>60</v>
      </c>
    </row>
    <row r="28" spans="1:7" ht="16.2" customHeight="1" x14ac:dyDescent="0.3">
      <c r="A28" s="2" t="s">
        <v>82</v>
      </c>
      <c r="B28" s="1">
        <v>15</v>
      </c>
      <c r="C28" s="1" t="s">
        <v>130</v>
      </c>
      <c r="D28" s="1">
        <v>1101</v>
      </c>
      <c r="E28" s="2">
        <v>3</v>
      </c>
      <c r="F28" s="1" t="s">
        <v>186</v>
      </c>
      <c r="G28" s="1" t="s">
        <v>60</v>
      </c>
    </row>
    <row r="29" spans="1:7" ht="16.2" customHeight="1" x14ac:dyDescent="0.3">
      <c r="A29" s="2" t="s">
        <v>83</v>
      </c>
      <c r="B29" s="1">
        <v>11</v>
      </c>
      <c r="C29" s="1" t="s">
        <v>131</v>
      </c>
      <c r="D29" s="1">
        <v>1101</v>
      </c>
      <c r="E29" s="2">
        <v>5</v>
      </c>
      <c r="F29" s="1" t="s">
        <v>30</v>
      </c>
      <c r="G29" s="1" t="s">
        <v>60</v>
      </c>
    </row>
    <row r="30" spans="1:7" ht="16.2" customHeight="1" x14ac:dyDescent="0.3">
      <c r="A30" s="2"/>
      <c r="B30" s="1"/>
      <c r="C30" s="1" t="s">
        <v>18</v>
      </c>
      <c r="D30" s="1"/>
      <c r="E30" s="2"/>
      <c r="F30" s="1"/>
    </row>
    <row r="31" spans="1:7" ht="16.2" customHeight="1" x14ac:dyDescent="0.3">
      <c r="A31" s="2" t="s">
        <v>84</v>
      </c>
      <c r="B31" s="1">
        <v>4</v>
      </c>
      <c r="C31" s="1" t="s">
        <v>172</v>
      </c>
      <c r="D31" s="1"/>
      <c r="E31" s="2">
        <v>4</v>
      </c>
      <c r="F31" s="1"/>
      <c r="G31" s="1" t="s">
        <v>121</v>
      </c>
    </row>
    <row r="32" spans="1:7" ht="16.2" customHeight="1" x14ac:dyDescent="0.3">
      <c r="A32" s="2" t="s">
        <v>85</v>
      </c>
      <c r="B32" s="1">
        <v>9</v>
      </c>
      <c r="C32" s="1" t="s">
        <v>188</v>
      </c>
      <c r="D32" s="1"/>
      <c r="E32" s="2">
        <v>9</v>
      </c>
      <c r="F32" s="1" t="s">
        <v>18</v>
      </c>
      <c r="G32" s="1"/>
    </row>
    <row r="33" spans="1:7" ht="16.2" customHeight="1" x14ac:dyDescent="0.3">
      <c r="A33" s="2" t="s">
        <v>187</v>
      </c>
      <c r="B33" s="1">
        <v>4</v>
      </c>
      <c r="C33" s="1" t="s">
        <v>189</v>
      </c>
      <c r="D33" s="1"/>
      <c r="E33" s="2">
        <v>4</v>
      </c>
      <c r="F33" s="1"/>
      <c r="G33" s="1"/>
    </row>
    <row r="34" spans="1:7" ht="16.2" customHeight="1" x14ac:dyDescent="0.3">
      <c r="A34" s="2" t="s">
        <v>86</v>
      </c>
      <c r="B34" s="1">
        <v>9</v>
      </c>
      <c r="C34" s="1" t="s">
        <v>87</v>
      </c>
      <c r="D34" s="1"/>
      <c r="E34" s="2"/>
      <c r="F34" s="1"/>
      <c r="G34" s="1"/>
    </row>
    <row r="35" spans="1:7" ht="16.2" customHeight="1" x14ac:dyDescent="0.3">
      <c r="A35" s="2" t="s">
        <v>88</v>
      </c>
      <c r="B35" s="1">
        <v>112</v>
      </c>
      <c r="C35" s="1" t="s">
        <v>11</v>
      </c>
      <c r="D35" s="1"/>
      <c r="E35" s="2">
        <v>4</v>
      </c>
      <c r="F35" s="1" t="s">
        <v>190</v>
      </c>
      <c r="G35" s="1"/>
    </row>
    <row r="36" spans="1:7" ht="16.2" customHeight="1" x14ac:dyDescent="0.3">
      <c r="A36" s="2" t="s">
        <v>89</v>
      </c>
      <c r="B36" s="1">
        <v>1</v>
      </c>
      <c r="C36" s="1" t="s">
        <v>53</v>
      </c>
      <c r="D36" s="1"/>
      <c r="E36" s="2"/>
      <c r="F36" s="1"/>
      <c r="G36" s="1"/>
    </row>
    <row r="37" spans="1:7" ht="16.2" customHeight="1" x14ac:dyDescent="0.3">
      <c r="A37" s="2" t="s">
        <v>90</v>
      </c>
      <c r="B37" s="1">
        <v>12</v>
      </c>
      <c r="C37" s="1" t="s">
        <v>170</v>
      </c>
      <c r="D37" s="1"/>
      <c r="E37" s="2"/>
      <c r="F37" s="1"/>
      <c r="G37" s="1"/>
    </row>
    <row r="38" spans="1:7" ht="16.2" customHeight="1" x14ac:dyDescent="0.3">
      <c r="A38" s="2" t="s">
        <v>90</v>
      </c>
      <c r="B38" s="1">
        <v>23</v>
      </c>
      <c r="C38" s="1" t="s">
        <v>171</v>
      </c>
      <c r="D38" s="1"/>
      <c r="E38" s="2"/>
      <c r="F38" s="1"/>
      <c r="G38" s="1"/>
    </row>
    <row r="39" spans="1:7" ht="16.2" customHeight="1" x14ac:dyDescent="0.3">
      <c r="A39" s="2" t="s">
        <v>91</v>
      </c>
      <c r="B39" s="1">
        <v>1</v>
      </c>
      <c r="C39" s="1" t="s">
        <v>169</v>
      </c>
      <c r="D39" s="1"/>
      <c r="E39" s="2"/>
      <c r="F39" s="1"/>
      <c r="G39" s="1"/>
    </row>
    <row r="40" spans="1:7" ht="16.2" customHeight="1" x14ac:dyDescent="0.3">
      <c r="A40" s="2"/>
      <c r="B40" s="1" t="s">
        <v>18</v>
      </c>
      <c r="C40" s="1"/>
      <c r="D40" s="1"/>
      <c r="E40" s="2"/>
      <c r="F40" s="1"/>
    </row>
    <row r="41" spans="1:7" x14ac:dyDescent="0.3">
      <c r="A41" s="2" t="s">
        <v>92</v>
      </c>
      <c r="B41" s="1">
        <v>7</v>
      </c>
      <c r="C41" s="1" t="s">
        <v>142</v>
      </c>
      <c r="D41" s="1">
        <v>1501</v>
      </c>
      <c r="E41" s="2">
        <v>3</v>
      </c>
      <c r="F41" s="1" t="s">
        <v>34</v>
      </c>
      <c r="G41" s="1" t="s">
        <v>64</v>
      </c>
    </row>
    <row r="42" spans="1:7" ht="16.2" customHeight="1" x14ac:dyDescent="0.3">
      <c r="A42" s="2" t="s">
        <v>93</v>
      </c>
      <c r="B42" s="1">
        <v>16</v>
      </c>
      <c r="C42" s="1" t="s">
        <v>39</v>
      </c>
      <c r="D42" s="1">
        <v>1501</v>
      </c>
      <c r="E42" s="2">
        <v>4</v>
      </c>
      <c r="F42" s="1" t="s">
        <v>186</v>
      </c>
      <c r="G42" s="1" t="s">
        <v>64</v>
      </c>
    </row>
    <row r="43" spans="1:7" ht="16.2" customHeight="1" x14ac:dyDescent="0.3">
      <c r="A43" s="2"/>
      <c r="B43" s="1"/>
      <c r="C43" s="1"/>
      <c r="D43" s="1"/>
      <c r="E43" s="2"/>
      <c r="F43" s="1"/>
    </row>
    <row r="44" spans="1:7" ht="16.2" customHeight="1" x14ac:dyDescent="0.3">
      <c r="A44" s="2" t="s">
        <v>94</v>
      </c>
      <c r="B44" s="1">
        <v>41</v>
      </c>
      <c r="C44" s="1" t="s">
        <v>12</v>
      </c>
      <c r="D44" s="1"/>
      <c r="E44" s="1">
        <v>1</v>
      </c>
      <c r="F44" s="1" t="s">
        <v>32</v>
      </c>
      <c r="G44" s="1" t="s">
        <v>61</v>
      </c>
    </row>
    <row r="45" spans="1:7" ht="16.2" customHeight="1" x14ac:dyDescent="0.3">
      <c r="A45" s="2" t="s">
        <v>95</v>
      </c>
      <c r="B45" s="1">
        <v>5</v>
      </c>
      <c r="C45" s="1" t="s">
        <v>24</v>
      </c>
      <c r="D45" s="1"/>
      <c r="E45" s="1">
        <v>5</v>
      </c>
      <c r="F45" s="1" t="s">
        <v>18</v>
      </c>
      <c r="G45" s="1" t="s">
        <v>61</v>
      </c>
    </row>
    <row r="46" spans="1:7" ht="16.2" customHeight="1" x14ac:dyDescent="0.3">
      <c r="A46" s="2"/>
      <c r="B46" s="1"/>
      <c r="C46" s="1"/>
      <c r="D46" s="1"/>
      <c r="E46" s="1"/>
      <c r="F46" s="1"/>
    </row>
    <row r="47" spans="1:7" ht="16.2" customHeight="1" x14ac:dyDescent="0.3">
      <c r="A47" s="2" t="s">
        <v>96</v>
      </c>
      <c r="B47" s="1">
        <v>95</v>
      </c>
      <c r="C47" s="1" t="s">
        <v>27</v>
      </c>
      <c r="D47" s="1">
        <v>1631</v>
      </c>
      <c r="E47" s="1">
        <v>23</v>
      </c>
      <c r="F47" s="1" t="s">
        <v>26</v>
      </c>
      <c r="G47" s="1" t="s">
        <v>62</v>
      </c>
    </row>
    <row r="48" spans="1:7" ht="16.2" customHeight="1" x14ac:dyDescent="0.3">
      <c r="A48" s="2" t="s">
        <v>97</v>
      </c>
      <c r="B48" s="1">
        <v>92</v>
      </c>
      <c r="C48" s="1" t="s">
        <v>13</v>
      </c>
      <c r="D48" s="1">
        <v>1631</v>
      </c>
      <c r="E48" s="1">
        <v>20</v>
      </c>
      <c r="F48" s="1" t="s">
        <v>26</v>
      </c>
      <c r="G48" s="1" t="s">
        <v>62</v>
      </c>
    </row>
    <row r="49" spans="1:9" ht="16.2" customHeight="1" x14ac:dyDescent="0.3">
      <c r="A49" s="2" t="s">
        <v>98</v>
      </c>
      <c r="B49" s="1">
        <v>165</v>
      </c>
      <c r="C49" s="1" t="s">
        <v>47</v>
      </c>
      <c r="D49" s="1">
        <v>1631</v>
      </c>
      <c r="E49" s="1">
        <v>21</v>
      </c>
      <c r="F49" s="1" t="s">
        <v>33</v>
      </c>
      <c r="G49" s="1" t="s">
        <v>62</v>
      </c>
    </row>
    <row r="50" spans="1:9" x14ac:dyDescent="0.3">
      <c r="A50" s="2" t="s">
        <v>99</v>
      </c>
      <c r="B50" s="1">
        <v>1</v>
      </c>
      <c r="C50" s="1" t="s">
        <v>48</v>
      </c>
      <c r="D50" s="1">
        <v>1631</v>
      </c>
      <c r="E50" s="1">
        <v>1</v>
      </c>
      <c r="F50" s="1"/>
      <c r="G50" s="1" t="s">
        <v>62</v>
      </c>
    </row>
    <row r="51" spans="1:9" ht="16.2" customHeight="1" x14ac:dyDescent="0.3">
      <c r="A51" s="2" t="s">
        <v>100</v>
      </c>
      <c r="B51" s="1">
        <v>20</v>
      </c>
      <c r="C51" s="1" t="s">
        <v>49</v>
      </c>
      <c r="D51" s="1">
        <v>1631</v>
      </c>
      <c r="E51" s="1">
        <v>8</v>
      </c>
      <c r="F51" s="1" t="s">
        <v>29</v>
      </c>
      <c r="G51" s="1" t="s">
        <v>62</v>
      </c>
    </row>
    <row r="52" spans="1:9" ht="16.2" customHeight="1" x14ac:dyDescent="0.3">
      <c r="A52" s="2"/>
      <c r="B52" s="1" t="s">
        <v>18</v>
      </c>
      <c r="C52" s="1"/>
      <c r="D52" s="1"/>
      <c r="E52" s="1"/>
      <c r="F52" s="1"/>
    </row>
    <row r="53" spans="1:9" ht="18" customHeight="1" x14ac:dyDescent="0.3">
      <c r="A53" s="2" t="s">
        <v>101</v>
      </c>
      <c r="B53" s="1">
        <v>49</v>
      </c>
      <c r="C53" s="1" t="s">
        <v>19</v>
      </c>
      <c r="D53" s="1">
        <v>1601</v>
      </c>
      <c r="E53" s="2">
        <v>1</v>
      </c>
      <c r="F53" s="1" t="s">
        <v>31</v>
      </c>
      <c r="G53" s="1" t="s">
        <v>63</v>
      </c>
    </row>
    <row r="54" spans="1:9" x14ac:dyDescent="0.3">
      <c r="A54" s="2" t="s">
        <v>102</v>
      </c>
      <c r="B54" s="1">
        <v>19</v>
      </c>
      <c r="C54" s="1" t="s">
        <v>20</v>
      </c>
      <c r="D54" s="1">
        <v>1601</v>
      </c>
      <c r="E54" s="2">
        <v>1</v>
      </c>
      <c r="F54" s="1" t="s">
        <v>36</v>
      </c>
      <c r="G54" s="1" t="s">
        <v>63</v>
      </c>
    </row>
    <row r="55" spans="1:9" x14ac:dyDescent="0.3">
      <c r="A55" s="2" t="s">
        <v>104</v>
      </c>
      <c r="B55" s="1">
        <v>2</v>
      </c>
      <c r="C55" s="1" t="s">
        <v>23</v>
      </c>
      <c r="D55" s="1">
        <v>1601</v>
      </c>
      <c r="E55" s="2">
        <v>1</v>
      </c>
      <c r="F55" s="1"/>
      <c r="G55" s="1" t="s">
        <v>63</v>
      </c>
    </row>
    <row r="56" spans="1:9" x14ac:dyDescent="0.3">
      <c r="A56" s="2" t="s">
        <v>105</v>
      </c>
      <c r="B56" s="1">
        <v>5</v>
      </c>
      <c r="C56" s="1" t="s">
        <v>22</v>
      </c>
      <c r="D56" s="1">
        <v>1601</v>
      </c>
      <c r="E56" s="1">
        <v>5</v>
      </c>
      <c r="F56" s="1" t="s">
        <v>18</v>
      </c>
      <c r="G56" s="1" t="s">
        <v>63</v>
      </c>
    </row>
    <row r="57" spans="1:9" x14ac:dyDescent="0.3">
      <c r="A57" s="2" t="s">
        <v>106</v>
      </c>
      <c r="B57" s="1">
        <v>10</v>
      </c>
      <c r="C57" s="1" t="s">
        <v>25</v>
      </c>
      <c r="D57" s="1">
        <v>1601</v>
      </c>
      <c r="E57" s="1">
        <v>10</v>
      </c>
      <c r="F57" s="1" t="s">
        <v>18</v>
      </c>
      <c r="G57" s="1" t="s">
        <v>63</v>
      </c>
    </row>
    <row r="58" spans="1:9" x14ac:dyDescent="0.3">
      <c r="A58" s="2"/>
      <c r="B58" s="1"/>
      <c r="C58" s="1"/>
      <c r="D58" s="1"/>
      <c r="E58" s="1"/>
      <c r="F58" s="1"/>
      <c r="G58" t="s">
        <v>18</v>
      </c>
    </row>
    <row r="59" spans="1:9" x14ac:dyDescent="0.3">
      <c r="A59" s="2" t="s">
        <v>107</v>
      </c>
      <c r="B59" s="1">
        <v>102</v>
      </c>
      <c r="C59" s="1" t="s">
        <v>162</v>
      </c>
      <c r="D59" s="1">
        <v>1175</v>
      </c>
      <c r="E59" s="1">
        <v>2</v>
      </c>
      <c r="F59" s="1" t="s">
        <v>43</v>
      </c>
      <c r="G59" s="1"/>
      <c r="I59" s="7"/>
    </row>
    <row r="60" spans="1:9" x14ac:dyDescent="0.3">
      <c r="A60" s="2" t="s">
        <v>202</v>
      </c>
      <c r="B60" s="1">
        <v>1</v>
      </c>
      <c r="C60" s="1" t="s">
        <v>203</v>
      </c>
      <c r="D60" s="1"/>
      <c r="E60" s="1">
        <v>1</v>
      </c>
      <c r="F60" s="1"/>
      <c r="G60" s="1"/>
      <c r="I60" s="7"/>
    </row>
    <row r="61" spans="1:9" x14ac:dyDescent="0.3">
      <c r="A61" s="2" t="s">
        <v>108</v>
      </c>
      <c r="B61" s="1">
        <v>7</v>
      </c>
      <c r="C61" s="1" t="s">
        <v>181</v>
      </c>
      <c r="D61" s="1">
        <v>1171</v>
      </c>
      <c r="E61" s="1">
        <v>7</v>
      </c>
      <c r="F61" s="1" t="s">
        <v>18</v>
      </c>
      <c r="G61" s="1" t="s">
        <v>150</v>
      </c>
    </row>
    <row r="62" spans="1:9" x14ac:dyDescent="0.3">
      <c r="A62" s="2" t="s">
        <v>180</v>
      </c>
      <c r="B62" s="1">
        <v>49</v>
      </c>
      <c r="C62" s="1" t="s">
        <v>151</v>
      </c>
      <c r="D62" s="1">
        <v>1171</v>
      </c>
      <c r="E62" s="1">
        <v>9</v>
      </c>
      <c r="F62" s="1" t="s">
        <v>32</v>
      </c>
      <c r="G62" s="1" t="s">
        <v>150</v>
      </c>
    </row>
    <row r="63" spans="1:9" x14ac:dyDescent="0.3">
      <c r="A63" s="2" t="s">
        <v>109</v>
      </c>
      <c r="B63" s="1">
        <v>0</v>
      </c>
      <c r="C63" s="1" t="s">
        <v>163</v>
      </c>
      <c r="D63" s="1"/>
      <c r="E63" s="1"/>
      <c r="F63" s="1"/>
      <c r="G63" s="1" t="s">
        <v>123</v>
      </c>
    </row>
    <row r="64" spans="1:9" x14ac:dyDescent="0.3">
      <c r="A64" s="2" t="s">
        <v>110</v>
      </c>
      <c r="B64" s="1">
        <v>0</v>
      </c>
      <c r="C64" s="1" t="s">
        <v>164</v>
      </c>
      <c r="D64" s="1"/>
      <c r="E64" s="1"/>
      <c r="F64" s="1"/>
      <c r="G64" s="1" t="s">
        <v>123</v>
      </c>
      <c r="I64" t="s">
        <v>10</v>
      </c>
    </row>
    <row r="65" spans="1:7" x14ac:dyDescent="0.3">
      <c r="A65" s="2" t="s">
        <v>111</v>
      </c>
      <c r="B65" s="1">
        <v>0</v>
      </c>
      <c r="C65" s="1" t="s">
        <v>165</v>
      </c>
      <c r="D65" s="1"/>
      <c r="E65" s="1"/>
      <c r="F65" s="1"/>
      <c r="G65" s="1" t="s">
        <v>123</v>
      </c>
    </row>
    <row r="66" spans="1:7" x14ac:dyDescent="0.3">
      <c r="A66" s="2" t="s">
        <v>112</v>
      </c>
      <c r="B66" s="1">
        <v>0</v>
      </c>
      <c r="C66" s="1" t="s">
        <v>45</v>
      </c>
      <c r="D66" s="1"/>
      <c r="E66" s="1"/>
      <c r="F66" s="1"/>
      <c r="G66" s="1" t="s">
        <v>152</v>
      </c>
    </row>
    <row r="67" spans="1:7" x14ac:dyDescent="0.3">
      <c r="A67" s="2" t="s">
        <v>113</v>
      </c>
      <c r="B67" s="1">
        <v>0</v>
      </c>
      <c r="C67" s="1" t="s">
        <v>46</v>
      </c>
      <c r="D67" s="1"/>
      <c r="E67" s="1"/>
      <c r="F67" s="1"/>
      <c r="G67" s="1" t="s">
        <v>152</v>
      </c>
    </row>
    <row r="68" spans="1:7" x14ac:dyDescent="0.3">
      <c r="A68" s="2"/>
      <c r="B68" s="1"/>
      <c r="C68" s="1"/>
      <c r="D68" s="1"/>
      <c r="E68" s="1"/>
      <c r="F68" s="1"/>
    </row>
    <row r="69" spans="1:7" x14ac:dyDescent="0.3">
      <c r="A69" s="2" t="s">
        <v>114</v>
      </c>
      <c r="B69" s="1">
        <v>2</v>
      </c>
      <c r="C69" s="1" t="s">
        <v>194</v>
      </c>
      <c r="D69" s="1"/>
      <c r="E69" s="1" t="s">
        <v>18</v>
      </c>
      <c r="F69" s="1"/>
      <c r="G69" s="1" t="s">
        <v>65</v>
      </c>
    </row>
    <row r="70" spans="1:7" x14ac:dyDescent="0.3">
      <c r="A70" s="2" t="s">
        <v>192</v>
      </c>
      <c r="B70" s="1">
        <v>2</v>
      </c>
      <c r="C70" s="1" t="s">
        <v>193</v>
      </c>
      <c r="D70" s="1"/>
      <c r="E70" s="1" t="s">
        <v>18</v>
      </c>
      <c r="F70" s="1"/>
      <c r="G70" s="1" t="s">
        <v>65</v>
      </c>
    </row>
    <row r="71" spans="1:7" x14ac:dyDescent="0.3">
      <c r="A71" s="2" t="s">
        <v>115</v>
      </c>
      <c r="B71" s="1">
        <v>2</v>
      </c>
      <c r="C71" s="1" t="s">
        <v>195</v>
      </c>
      <c r="D71" s="1"/>
      <c r="E71" s="1"/>
      <c r="F71" s="1"/>
      <c r="G71" s="1" t="s">
        <v>65</v>
      </c>
    </row>
    <row r="72" spans="1:7" x14ac:dyDescent="0.3">
      <c r="A72" s="2" t="s">
        <v>116</v>
      </c>
      <c r="B72" s="1">
        <v>1</v>
      </c>
      <c r="C72" s="1" t="s">
        <v>166</v>
      </c>
      <c r="D72" s="1"/>
      <c r="E72" s="1"/>
      <c r="F72" s="1"/>
      <c r="G72" s="1" t="s">
        <v>66</v>
      </c>
    </row>
    <row r="73" spans="1:7" x14ac:dyDescent="0.3">
      <c r="A73" s="2" t="s">
        <v>117</v>
      </c>
      <c r="B73" s="1">
        <v>1</v>
      </c>
      <c r="C73" s="1" t="s">
        <v>167</v>
      </c>
      <c r="D73" s="1"/>
      <c r="E73" s="1"/>
      <c r="F73" s="1"/>
      <c r="G73" s="1" t="s">
        <v>124</v>
      </c>
    </row>
    <row r="74" spans="1:7" x14ac:dyDescent="0.3">
      <c r="A74" s="2"/>
      <c r="B74" s="1"/>
      <c r="C74" s="1"/>
      <c r="D74" s="1"/>
      <c r="E74" s="1"/>
      <c r="F74" s="1"/>
    </row>
    <row r="75" spans="1:7" x14ac:dyDescent="0.3">
      <c r="A75" s="2" t="s">
        <v>118</v>
      </c>
      <c r="B75" s="1">
        <v>1</v>
      </c>
      <c r="C75" s="1" t="s">
        <v>168</v>
      </c>
      <c r="D75" s="1"/>
      <c r="E75" s="1"/>
      <c r="F75" s="1"/>
      <c r="G75" s="1" t="s">
        <v>122</v>
      </c>
    </row>
    <row r="76" spans="1:7" x14ac:dyDescent="0.3">
      <c r="A76" s="2" t="s">
        <v>175</v>
      </c>
      <c r="B76" s="1">
        <v>1</v>
      </c>
      <c r="C76" s="1" t="s">
        <v>177</v>
      </c>
      <c r="D76" s="1"/>
      <c r="E76" s="1"/>
      <c r="F76" s="1"/>
      <c r="G76" s="1" t="s">
        <v>122</v>
      </c>
    </row>
    <row r="77" spans="1:7" x14ac:dyDescent="0.3">
      <c r="A77" s="2" t="s">
        <v>198</v>
      </c>
      <c r="B77" s="1">
        <v>1</v>
      </c>
      <c r="C77" s="1" t="s">
        <v>154</v>
      </c>
      <c r="D77" s="1"/>
      <c r="E77" s="1"/>
      <c r="F77" s="1"/>
      <c r="G77" s="1" t="s">
        <v>122</v>
      </c>
    </row>
    <row r="78" spans="1:7" x14ac:dyDescent="0.3">
      <c r="A78" s="2" t="s">
        <v>199</v>
      </c>
      <c r="B78" s="1">
        <v>8</v>
      </c>
      <c r="C78" s="1" t="s">
        <v>200</v>
      </c>
      <c r="D78" s="1"/>
      <c r="E78" s="1"/>
      <c r="F78" s="1"/>
      <c r="G78" s="1" t="s">
        <v>122</v>
      </c>
    </row>
    <row r="79" spans="1:7" x14ac:dyDescent="0.3">
      <c r="A79" s="2"/>
      <c r="B79" s="1"/>
      <c r="C79" s="1"/>
      <c r="D79" s="1"/>
      <c r="E79" s="1"/>
      <c r="F79" s="1"/>
      <c r="G79" s="1"/>
    </row>
    <row r="80" spans="1:7" x14ac:dyDescent="0.3">
      <c r="A80" s="2">
        <v>14</v>
      </c>
      <c r="B80" s="1">
        <v>2</v>
      </c>
      <c r="C80" s="1" t="s">
        <v>196</v>
      </c>
      <c r="D80" s="1"/>
      <c r="E80" s="1"/>
      <c r="F80" s="1"/>
      <c r="G80" s="1" t="s">
        <v>197</v>
      </c>
    </row>
    <row r="81" spans="1:12" x14ac:dyDescent="0.3">
      <c r="A81" s="2"/>
      <c r="B81" s="1"/>
      <c r="C81" s="1"/>
      <c r="D81" s="1"/>
      <c r="E81" s="1"/>
      <c r="F81" s="1"/>
      <c r="G81" s="1"/>
    </row>
    <row r="82" spans="1:12" x14ac:dyDescent="0.3">
      <c r="A82" s="2"/>
      <c r="B82" s="1"/>
      <c r="C82" s="1" t="s">
        <v>153</v>
      </c>
      <c r="D82" s="1"/>
      <c r="E82" s="1"/>
      <c r="F82" s="1"/>
    </row>
    <row r="84" spans="1:12" x14ac:dyDescent="0.3">
      <c r="A84" s="2"/>
      <c r="B84" s="1"/>
      <c r="C84" s="1"/>
      <c r="D84" s="1"/>
      <c r="E84" s="1"/>
      <c r="F84" s="1"/>
      <c r="H84" s="8" t="s">
        <v>141</v>
      </c>
      <c r="I84" t="s">
        <v>133</v>
      </c>
      <c r="J84" t="s">
        <v>134</v>
      </c>
    </row>
    <row r="85" spans="1:12" x14ac:dyDescent="0.3">
      <c r="A85" s="2"/>
      <c r="B85" s="1">
        <f>SUM(B6:B84)</f>
        <v>1557</v>
      </c>
      <c r="C85" s="1" t="s">
        <v>54</v>
      </c>
      <c r="D85" s="1"/>
      <c r="E85" s="1"/>
      <c r="F85" s="1"/>
      <c r="H85" t="s">
        <v>135</v>
      </c>
      <c r="I85">
        <v>12</v>
      </c>
      <c r="J85">
        <v>7</v>
      </c>
    </row>
    <row r="86" spans="1:12" x14ac:dyDescent="0.3">
      <c r="A86" s="2"/>
      <c r="B86" s="1">
        <f>(B85-373)</f>
        <v>1184</v>
      </c>
      <c r="C86" s="1" t="s">
        <v>191</v>
      </c>
      <c r="D86" s="1"/>
      <c r="E86" s="1"/>
      <c r="F86" s="1"/>
      <c r="H86" t="s">
        <v>136</v>
      </c>
      <c r="I86">
        <v>10</v>
      </c>
      <c r="J86">
        <v>14</v>
      </c>
    </row>
    <row r="87" spans="1:12" x14ac:dyDescent="0.3">
      <c r="A87" s="2"/>
      <c r="B87" s="1"/>
      <c r="C87" s="12">
        <f>(200/B86)</f>
        <v>0.16891891891891891</v>
      </c>
      <c r="D87" s="1" t="s">
        <v>138</v>
      </c>
      <c r="E87" s="1"/>
      <c r="F87" s="1" t="s">
        <v>132</v>
      </c>
      <c r="H87" t="s">
        <v>137</v>
      </c>
      <c r="I87">
        <f>I86*I85</f>
        <v>120</v>
      </c>
      <c r="J87">
        <f>J86*J85</f>
        <v>98</v>
      </c>
      <c r="L87">
        <f>(I87+J87)</f>
        <v>218</v>
      </c>
    </row>
    <row r="88" spans="1:12" x14ac:dyDescent="0.3">
      <c r="A88" s="2"/>
      <c r="B88" s="1"/>
      <c r="C88" s="1">
        <f>(D89/B85)</f>
        <v>0.25690430314707774</v>
      </c>
      <c r="D88" s="1" t="s">
        <v>159</v>
      </c>
      <c r="E88" s="1"/>
      <c r="F88" s="1"/>
    </row>
    <row r="89" spans="1:12" x14ac:dyDescent="0.3">
      <c r="A89" s="2"/>
      <c r="B89" s="1"/>
      <c r="C89" s="1"/>
      <c r="D89" s="1">
        <v>400</v>
      </c>
      <c r="E89" s="1"/>
      <c r="F89" s="1"/>
      <c r="J89" t="s">
        <v>138</v>
      </c>
      <c r="L89">
        <v>300</v>
      </c>
    </row>
    <row r="90" spans="1:12" x14ac:dyDescent="0.3">
      <c r="A90" s="2"/>
      <c r="B90" s="1"/>
      <c r="C90" s="1"/>
      <c r="D90" s="1"/>
      <c r="E90" s="1"/>
      <c r="F90" s="1"/>
    </row>
    <row r="91" spans="1:12" x14ac:dyDescent="0.3">
      <c r="A91" s="2"/>
      <c r="B91" s="1"/>
      <c r="C91" s="1"/>
      <c r="D91" s="1"/>
      <c r="E91" s="1"/>
      <c r="F91" s="1"/>
      <c r="J91" t="s">
        <v>139</v>
      </c>
      <c r="L91">
        <v>100</v>
      </c>
    </row>
    <row r="92" spans="1:12" x14ac:dyDescent="0.3">
      <c r="A92" s="2"/>
      <c r="B92" s="1"/>
      <c r="C92" s="1"/>
      <c r="D92" s="1"/>
      <c r="E92" s="1"/>
      <c r="F92" s="1"/>
    </row>
    <row r="93" spans="1:12" x14ac:dyDescent="0.3">
      <c r="A93" s="2"/>
      <c r="B93" s="1"/>
      <c r="C93" s="1"/>
      <c r="D93" s="1"/>
      <c r="E93" s="1"/>
      <c r="F93" s="1"/>
      <c r="J93" t="s">
        <v>140</v>
      </c>
      <c r="L93">
        <f>L89-L91</f>
        <v>200</v>
      </c>
    </row>
    <row r="94" spans="1:12" x14ac:dyDescent="0.3">
      <c r="A94" s="2"/>
      <c r="B94" s="1"/>
      <c r="C94" s="1"/>
      <c r="D94" s="1"/>
      <c r="E94" s="1"/>
      <c r="F94" s="1"/>
    </row>
    <row r="95" spans="1:12" x14ac:dyDescent="0.3">
      <c r="A95" s="2"/>
      <c r="B95" s="1"/>
      <c r="C95" s="1"/>
      <c r="D95" s="1"/>
      <c r="E95" s="1"/>
      <c r="F95" s="1"/>
    </row>
    <row r="96" spans="1:12" x14ac:dyDescent="0.3">
      <c r="A96" s="2"/>
      <c r="B96" s="1"/>
      <c r="C96" s="1"/>
      <c r="D96" s="1"/>
      <c r="E96" s="1"/>
      <c r="F96" s="1"/>
    </row>
    <row r="97" spans="1:6" x14ac:dyDescent="0.3">
      <c r="A97" s="2"/>
      <c r="B97" s="1"/>
      <c r="C97" s="1"/>
      <c r="D97" s="1"/>
      <c r="E97" s="1"/>
      <c r="F97" s="1"/>
    </row>
    <row r="98" spans="1:6" x14ac:dyDescent="0.3">
      <c r="A98" s="2"/>
      <c r="B98" s="1"/>
      <c r="C98" s="1"/>
      <c r="D98" s="1"/>
      <c r="E98" s="1"/>
      <c r="F98" s="1"/>
    </row>
    <row r="99" spans="1:6" x14ac:dyDescent="0.3">
      <c r="A99" s="2"/>
      <c r="B99" s="1"/>
      <c r="C99" s="1"/>
      <c r="D99" s="1"/>
      <c r="E99" s="1"/>
      <c r="F99" s="1"/>
    </row>
    <row r="100" spans="1:6" x14ac:dyDescent="0.3">
      <c r="A100" s="2"/>
      <c r="B100" s="1"/>
      <c r="C100" s="1"/>
      <c r="D100" s="1"/>
      <c r="E100" s="1"/>
      <c r="F100" s="1"/>
    </row>
    <row r="101" spans="1:6" x14ac:dyDescent="0.3">
      <c r="A101" s="2"/>
      <c r="B101" s="1"/>
      <c r="C101" s="1"/>
      <c r="D101" s="1"/>
      <c r="E101" s="1"/>
      <c r="F101" s="1"/>
    </row>
    <row r="102" spans="1:6" x14ac:dyDescent="0.3">
      <c r="A102" s="2"/>
      <c r="B102" s="1"/>
      <c r="C102" s="1"/>
      <c r="D102" s="1"/>
      <c r="E102" s="1"/>
      <c r="F102" s="1"/>
    </row>
    <row r="103" spans="1:6" x14ac:dyDescent="0.3">
      <c r="A103" s="2"/>
      <c r="B103" s="1"/>
      <c r="C103" s="1"/>
      <c r="D103" s="1"/>
      <c r="E103" s="1"/>
      <c r="F103" s="1"/>
    </row>
    <row r="104" spans="1:6" x14ac:dyDescent="0.3">
      <c r="A104" s="2"/>
      <c r="B104" s="1"/>
      <c r="C104" s="1"/>
      <c r="D104" s="1"/>
      <c r="E104" s="1"/>
      <c r="F104" s="1"/>
    </row>
    <row r="105" spans="1:6" x14ac:dyDescent="0.3">
      <c r="A105" s="2"/>
      <c r="B105" s="1"/>
      <c r="C105" s="1"/>
      <c r="D105" s="1"/>
      <c r="E105" s="1"/>
      <c r="F105" s="1"/>
    </row>
    <row r="106" spans="1:6" x14ac:dyDescent="0.3">
      <c r="A106" s="2"/>
      <c r="B106" s="1"/>
      <c r="C106" s="1"/>
      <c r="D106" s="1"/>
      <c r="E106" s="1"/>
      <c r="F106" s="1"/>
    </row>
    <row r="107" spans="1:6" x14ac:dyDescent="0.3">
      <c r="A107" s="2"/>
      <c r="B107" s="1"/>
      <c r="C107" s="1"/>
      <c r="D107" s="1"/>
      <c r="E107" s="1"/>
      <c r="F107" s="1"/>
    </row>
    <row r="108" spans="1:6" x14ac:dyDescent="0.3">
      <c r="A108" s="2"/>
      <c r="B108" s="1"/>
      <c r="C108" s="1"/>
      <c r="D108" s="1"/>
      <c r="E108" s="1"/>
      <c r="F108" s="1"/>
    </row>
    <row r="109" spans="1:6" x14ac:dyDescent="0.3">
      <c r="A109" s="2"/>
      <c r="B109" s="1"/>
      <c r="C109" s="1"/>
      <c r="D109" s="1"/>
      <c r="E109" s="1"/>
      <c r="F109" s="1"/>
    </row>
    <row r="110" spans="1:6" x14ac:dyDescent="0.3">
      <c r="A110" s="2"/>
      <c r="B110" s="1"/>
      <c r="C110" s="1"/>
      <c r="D110" s="1"/>
      <c r="E110" s="1"/>
      <c r="F110" s="1"/>
    </row>
    <row r="111" spans="1:6" x14ac:dyDescent="0.3">
      <c r="A111" s="2"/>
      <c r="B111" s="1"/>
      <c r="C111" s="1"/>
      <c r="D111" s="1"/>
      <c r="E111" s="1"/>
      <c r="F111" s="1"/>
    </row>
    <row r="112" spans="1:6" x14ac:dyDescent="0.3">
      <c r="A112" s="2"/>
      <c r="B112" s="1"/>
      <c r="C112" s="1"/>
      <c r="D112" s="1"/>
      <c r="E112" s="1"/>
      <c r="F112" s="1"/>
    </row>
    <row r="113" spans="1:6" x14ac:dyDescent="0.3">
      <c r="A113" s="2"/>
      <c r="B113" s="1"/>
      <c r="C113" s="1"/>
      <c r="D113" s="1"/>
      <c r="E113" s="1"/>
      <c r="F113" s="1"/>
    </row>
    <row r="114" spans="1:6" x14ac:dyDescent="0.3">
      <c r="A114" s="2"/>
      <c r="B114" s="1"/>
      <c r="C114" s="1"/>
      <c r="D114" s="1"/>
      <c r="E114" s="1"/>
      <c r="F114" s="1"/>
    </row>
    <row r="115" spans="1:6" x14ac:dyDescent="0.3">
      <c r="A115" s="2"/>
      <c r="B115" s="1"/>
      <c r="C115" s="1"/>
      <c r="D115" s="1"/>
      <c r="E115" s="1"/>
      <c r="F115" s="1"/>
    </row>
    <row r="116" spans="1:6" x14ac:dyDescent="0.3">
      <c r="A116" s="2"/>
      <c r="B116" s="1"/>
      <c r="C116" s="1"/>
      <c r="D116" s="1"/>
      <c r="E116" s="1"/>
      <c r="F116" s="1"/>
    </row>
    <row r="117" spans="1:6" x14ac:dyDescent="0.3">
      <c r="A117" s="2"/>
      <c r="B117" s="1"/>
      <c r="C117" s="1"/>
      <c r="D117" s="1"/>
      <c r="E117" s="1"/>
      <c r="F117" s="1"/>
    </row>
    <row r="118" spans="1:6" x14ac:dyDescent="0.3">
      <c r="A118" s="2"/>
      <c r="B118" s="1"/>
      <c r="C118" s="1"/>
      <c r="D118" s="1"/>
      <c r="E118" s="1"/>
      <c r="F118" s="1"/>
    </row>
    <row r="119" spans="1:6" x14ac:dyDescent="0.3">
      <c r="A119" s="2"/>
      <c r="B119" s="1"/>
      <c r="C119" s="1"/>
      <c r="D119" s="1"/>
      <c r="E119" s="1"/>
      <c r="F119" s="1"/>
    </row>
    <row r="120" spans="1:6" x14ac:dyDescent="0.3">
      <c r="A120" s="2"/>
      <c r="B120" s="1"/>
      <c r="C120" s="1"/>
      <c r="D120" s="1"/>
      <c r="E120" s="1"/>
      <c r="F120" s="1"/>
    </row>
    <row r="121" spans="1:6" x14ac:dyDescent="0.3">
      <c r="A121" s="2"/>
      <c r="B121" s="1"/>
      <c r="C121" s="1"/>
      <c r="D121" s="1"/>
      <c r="E121" s="1"/>
      <c r="F121" s="1"/>
    </row>
    <row r="122" spans="1:6" x14ac:dyDescent="0.3">
      <c r="A122" s="2"/>
      <c r="B122" s="1"/>
      <c r="C122" s="1"/>
      <c r="D122" s="1"/>
      <c r="E122" s="1"/>
      <c r="F122" s="1"/>
    </row>
    <row r="123" spans="1:6" x14ac:dyDescent="0.3">
      <c r="A123" s="2"/>
      <c r="B123" s="1"/>
      <c r="C123" s="1"/>
      <c r="D123" s="1"/>
      <c r="E123" s="1"/>
      <c r="F123" s="1"/>
    </row>
    <row r="124" spans="1:6" x14ac:dyDescent="0.3">
      <c r="A124" s="2"/>
      <c r="B124" s="1"/>
      <c r="C124" s="1"/>
      <c r="D124" s="1"/>
      <c r="E124" s="1"/>
      <c r="F124" s="1"/>
    </row>
    <row r="125" spans="1:6" x14ac:dyDescent="0.3">
      <c r="A125" s="2"/>
      <c r="B125" s="1"/>
      <c r="C125" s="1"/>
      <c r="D125" s="1"/>
      <c r="E125" s="1"/>
      <c r="F125" s="1"/>
    </row>
    <row r="126" spans="1:6" x14ac:dyDescent="0.3">
      <c r="A126" s="2"/>
      <c r="B126" s="1"/>
      <c r="C126" s="1"/>
      <c r="D126" s="1"/>
      <c r="E126" s="1"/>
      <c r="F126" s="1"/>
    </row>
    <row r="127" spans="1:6" x14ac:dyDescent="0.3">
      <c r="A127" s="2"/>
      <c r="B127" s="1"/>
      <c r="C127" s="1"/>
      <c r="D127" s="1"/>
      <c r="E127" s="1"/>
      <c r="F127" s="1"/>
    </row>
    <row r="128" spans="1:6" x14ac:dyDescent="0.3">
      <c r="A128" s="2"/>
      <c r="B128" s="1"/>
      <c r="C128" s="1"/>
      <c r="D128" s="1"/>
      <c r="E128" s="1"/>
      <c r="F128" s="1"/>
    </row>
    <row r="129" spans="1:6" x14ac:dyDescent="0.3">
      <c r="A129" s="2"/>
      <c r="B129" s="1"/>
      <c r="C129" s="1"/>
      <c r="D129" s="1"/>
      <c r="E129" s="1"/>
      <c r="F129" s="1"/>
    </row>
    <row r="130" spans="1:6" x14ac:dyDescent="0.3">
      <c r="A130" s="2"/>
      <c r="B130" s="1"/>
      <c r="C130" s="1"/>
      <c r="D130" s="1"/>
      <c r="E130" s="1"/>
      <c r="F130" s="1"/>
    </row>
    <row r="131" spans="1:6" x14ac:dyDescent="0.3">
      <c r="A131" s="2"/>
      <c r="B131" s="1"/>
      <c r="C131" s="1"/>
      <c r="D131" s="1"/>
      <c r="E131" s="1"/>
      <c r="F131" s="1"/>
    </row>
    <row r="132" spans="1:6" x14ac:dyDescent="0.3">
      <c r="A132" s="2"/>
      <c r="B132" s="1"/>
      <c r="C132" s="1"/>
      <c r="D132" s="1"/>
      <c r="E132" s="1"/>
      <c r="F132" s="1"/>
    </row>
    <row r="133" spans="1:6" x14ac:dyDescent="0.3">
      <c r="A133" s="2"/>
      <c r="B133" s="1"/>
      <c r="C133" s="1"/>
      <c r="D133" s="1"/>
      <c r="E133" s="1"/>
      <c r="F133" s="1"/>
    </row>
    <row r="134" spans="1:6" x14ac:dyDescent="0.3">
      <c r="A134" s="2"/>
      <c r="B134" s="1"/>
      <c r="C134" s="1"/>
      <c r="D134" s="1"/>
      <c r="E134" s="1"/>
      <c r="F134" s="1"/>
    </row>
    <row r="135" spans="1:6" x14ac:dyDescent="0.3">
      <c r="A135" s="2"/>
      <c r="B135" s="1"/>
      <c r="C135" s="1"/>
      <c r="D135" s="1"/>
      <c r="E135" s="1"/>
      <c r="F135" s="1"/>
    </row>
    <row r="136" spans="1:6" x14ac:dyDescent="0.3">
      <c r="A136" s="2"/>
      <c r="B136" s="1"/>
      <c r="C136" s="1"/>
      <c r="D136" s="1"/>
      <c r="E136" s="1"/>
      <c r="F136" s="1"/>
    </row>
    <row r="137" spans="1:6" x14ac:dyDescent="0.3">
      <c r="A137" s="2"/>
      <c r="B137" s="1"/>
      <c r="C137" s="1"/>
      <c r="D137" s="1"/>
      <c r="E137" s="1"/>
      <c r="F137" s="1"/>
    </row>
    <row r="138" spans="1:6" x14ac:dyDescent="0.3">
      <c r="A138" s="2"/>
      <c r="B138" s="1"/>
      <c r="C138" s="1"/>
      <c r="D138" s="1"/>
      <c r="E138" s="1"/>
      <c r="F138" s="1"/>
    </row>
    <row r="139" spans="1:6" x14ac:dyDescent="0.3">
      <c r="A139" s="2"/>
      <c r="B139" s="1"/>
      <c r="C139" s="1"/>
      <c r="D139" s="1"/>
      <c r="E139" s="1"/>
      <c r="F139" s="1"/>
    </row>
    <row r="140" spans="1:6" x14ac:dyDescent="0.3">
      <c r="A140" s="2"/>
      <c r="B140" s="1"/>
      <c r="C140" s="1"/>
      <c r="D140" s="1"/>
      <c r="E140" s="1"/>
      <c r="F140" s="1"/>
    </row>
    <row r="141" spans="1:6" x14ac:dyDescent="0.3">
      <c r="A141" s="2"/>
      <c r="B141" s="1"/>
      <c r="C141" s="1"/>
      <c r="D141" s="1"/>
      <c r="E141" s="1"/>
      <c r="F141" s="1"/>
    </row>
    <row r="142" spans="1:6" x14ac:dyDescent="0.3">
      <c r="A142" s="2"/>
      <c r="B142" s="1"/>
      <c r="C142" s="1"/>
      <c r="D142" s="1"/>
      <c r="E142" s="1"/>
      <c r="F142" s="1"/>
    </row>
    <row r="143" spans="1:6" x14ac:dyDescent="0.3">
      <c r="A143" s="2"/>
      <c r="B143" s="1"/>
      <c r="C143" s="1"/>
      <c r="D143" s="1"/>
      <c r="E143" s="1"/>
      <c r="F143" s="1"/>
    </row>
    <row r="144" spans="1:6" x14ac:dyDescent="0.3">
      <c r="A144" s="2"/>
      <c r="B144" s="1"/>
      <c r="C144" s="1"/>
      <c r="D144" s="1"/>
      <c r="E144" s="1"/>
      <c r="F144" s="1"/>
    </row>
    <row r="145" spans="1:6" x14ac:dyDescent="0.3">
      <c r="A145" s="2"/>
      <c r="B145" s="1"/>
      <c r="C145" s="1"/>
      <c r="D145" s="1"/>
      <c r="E145" s="1"/>
      <c r="F145" s="1"/>
    </row>
    <row r="146" spans="1:6" x14ac:dyDescent="0.3">
      <c r="A146" s="2"/>
      <c r="B146" s="1"/>
      <c r="C146" s="1"/>
      <c r="D146" s="1"/>
      <c r="E146" s="1"/>
      <c r="F146" s="1"/>
    </row>
    <row r="147" spans="1:6" x14ac:dyDescent="0.3">
      <c r="A147" s="2"/>
      <c r="B147" s="1"/>
      <c r="C147" s="1"/>
      <c r="D147" s="1"/>
      <c r="E147" s="1"/>
      <c r="F147" s="1"/>
    </row>
    <row r="148" spans="1:6" x14ac:dyDescent="0.3">
      <c r="A148" s="2"/>
      <c r="B148" s="1"/>
      <c r="C148" s="1"/>
      <c r="D148" s="1"/>
      <c r="E148" s="1"/>
      <c r="F148" s="1"/>
    </row>
    <row r="149" spans="1:6" x14ac:dyDescent="0.3">
      <c r="A149" s="2"/>
      <c r="B149" s="1"/>
      <c r="C149" s="1"/>
      <c r="D149" s="1"/>
      <c r="E149" s="1"/>
      <c r="F149" s="1"/>
    </row>
    <row r="150" spans="1:6" x14ac:dyDescent="0.3">
      <c r="A150" s="2"/>
      <c r="B150" s="1"/>
      <c r="C150" s="1"/>
      <c r="D150" s="1"/>
      <c r="E150" s="1"/>
      <c r="F150" s="1"/>
    </row>
    <row r="151" spans="1:6" x14ac:dyDescent="0.3">
      <c r="A151" s="2"/>
      <c r="B151" s="1"/>
      <c r="C151" s="1"/>
      <c r="D151" s="1"/>
      <c r="E151" s="1"/>
      <c r="F151" s="1"/>
    </row>
    <row r="152" spans="1:6" x14ac:dyDescent="0.3">
      <c r="A152" s="2"/>
      <c r="B152" s="1"/>
      <c r="C152" s="1"/>
      <c r="D152" s="1"/>
      <c r="E152" s="1"/>
      <c r="F152" s="1"/>
    </row>
    <row r="153" spans="1:6" x14ac:dyDescent="0.3">
      <c r="A153" s="2"/>
      <c r="B153" s="1"/>
      <c r="C153" s="1"/>
      <c r="D153" s="1"/>
      <c r="E153" s="1"/>
      <c r="F153" s="1"/>
    </row>
    <row r="154" spans="1:6" x14ac:dyDescent="0.3">
      <c r="A154" s="2"/>
      <c r="B154" s="1"/>
      <c r="C154" s="1"/>
      <c r="D154" s="1"/>
      <c r="E154" s="1"/>
      <c r="F154" s="1"/>
    </row>
    <row r="155" spans="1:6" x14ac:dyDescent="0.3">
      <c r="A155" s="2"/>
      <c r="B155" s="1"/>
      <c r="C155" s="1"/>
      <c r="D155" s="1"/>
      <c r="E155" s="1"/>
      <c r="F155" s="1"/>
    </row>
    <row r="156" spans="1:6" x14ac:dyDescent="0.3">
      <c r="A156" s="2"/>
      <c r="B156" s="1"/>
      <c r="C156" s="1"/>
      <c r="D156" s="1"/>
      <c r="E156" s="1"/>
      <c r="F156" s="1"/>
    </row>
    <row r="157" spans="1:6" x14ac:dyDescent="0.3">
      <c r="A157" s="2"/>
      <c r="B157" s="1"/>
      <c r="C157" s="1"/>
      <c r="D157" s="1"/>
      <c r="E157" s="1"/>
      <c r="F157" s="1"/>
    </row>
    <row r="158" spans="1:6" x14ac:dyDescent="0.3">
      <c r="A158" s="2"/>
      <c r="B158" s="1"/>
      <c r="C158" s="1"/>
      <c r="D158" s="1"/>
      <c r="E158" s="1"/>
      <c r="F158" s="1"/>
    </row>
    <row r="159" spans="1:6" x14ac:dyDescent="0.3">
      <c r="A159" s="2"/>
      <c r="B159" s="1"/>
      <c r="C159" s="1"/>
      <c r="D159" s="1"/>
      <c r="E159" s="1"/>
      <c r="F159" s="1"/>
    </row>
    <row r="160" spans="1:6" x14ac:dyDescent="0.3">
      <c r="A160" s="2"/>
      <c r="B160" s="1"/>
      <c r="C160" s="1"/>
      <c r="D160" s="1"/>
      <c r="E160" s="1"/>
      <c r="F160" s="1"/>
    </row>
    <row r="161" spans="1:6" x14ac:dyDescent="0.3">
      <c r="A161" s="2"/>
      <c r="B161" s="1"/>
      <c r="C161" s="1"/>
      <c r="D161" s="1"/>
      <c r="E161" s="1"/>
      <c r="F161" s="1"/>
    </row>
    <row r="162" spans="1:6" x14ac:dyDescent="0.3">
      <c r="A162" s="2"/>
      <c r="B162" s="1"/>
      <c r="C162" s="1"/>
      <c r="D162" s="1"/>
      <c r="E162" s="1"/>
      <c r="F162" s="1"/>
    </row>
    <row r="163" spans="1:6" x14ac:dyDescent="0.3">
      <c r="A163" s="2"/>
      <c r="B163" s="1"/>
      <c r="C163" s="1"/>
      <c r="D163" s="1"/>
      <c r="E163" s="1"/>
      <c r="F163" s="1"/>
    </row>
    <row r="164" spans="1:6" x14ac:dyDescent="0.3">
      <c r="A164" s="2"/>
      <c r="B164" s="1"/>
      <c r="C164" s="1"/>
      <c r="D164" s="1"/>
      <c r="E164" s="1"/>
      <c r="F164" s="1"/>
    </row>
    <row r="165" spans="1:6" x14ac:dyDescent="0.3">
      <c r="A165" s="2"/>
      <c r="B165" s="1"/>
      <c r="C165" s="1"/>
      <c r="D165" s="1"/>
      <c r="E165" s="1"/>
      <c r="F165" s="1"/>
    </row>
    <row r="166" spans="1:6" x14ac:dyDescent="0.3">
      <c r="A166" s="2"/>
      <c r="B166" s="1"/>
      <c r="C166" s="1"/>
      <c r="D166" s="1"/>
      <c r="E166" s="1"/>
      <c r="F166" s="1"/>
    </row>
    <row r="167" spans="1:6" x14ac:dyDescent="0.3">
      <c r="A167" s="2"/>
      <c r="B167" s="1"/>
      <c r="C167" s="1"/>
      <c r="D167" s="1"/>
      <c r="E167" s="1"/>
      <c r="F167" s="1"/>
    </row>
    <row r="168" spans="1:6" x14ac:dyDescent="0.3">
      <c r="A168" s="2"/>
      <c r="B168" s="1"/>
      <c r="C168" s="1"/>
      <c r="D168" s="1"/>
      <c r="E168" s="1"/>
      <c r="F168" s="1"/>
    </row>
    <row r="169" spans="1:6" x14ac:dyDescent="0.3">
      <c r="A169" s="2"/>
      <c r="B169" s="1"/>
      <c r="C169" s="1"/>
      <c r="D169" s="1"/>
      <c r="E169" s="1"/>
      <c r="F169" s="1"/>
    </row>
    <row r="170" spans="1:6" x14ac:dyDescent="0.3">
      <c r="A170" s="2"/>
      <c r="B170" s="1"/>
      <c r="C170" s="1"/>
      <c r="D170" s="1"/>
      <c r="E170" s="1"/>
      <c r="F170" s="1"/>
    </row>
    <row r="171" spans="1:6" x14ac:dyDescent="0.3">
      <c r="A171" s="2"/>
      <c r="B171" s="1"/>
      <c r="C171" s="1"/>
      <c r="D171" s="1"/>
      <c r="E171" s="1"/>
      <c r="F171" s="1"/>
    </row>
    <row r="172" spans="1:6" x14ac:dyDescent="0.3">
      <c r="A172" s="2"/>
      <c r="B172" s="1"/>
      <c r="C172" s="1"/>
      <c r="D172" s="1"/>
      <c r="E172" s="1"/>
      <c r="F172" s="1"/>
    </row>
    <row r="173" spans="1:6" x14ac:dyDescent="0.3">
      <c r="A173" s="2"/>
      <c r="B173" s="1"/>
      <c r="C173" s="1"/>
      <c r="D173" s="1"/>
      <c r="E173" s="1"/>
      <c r="F173" s="1"/>
    </row>
    <row r="174" spans="1:6" x14ac:dyDescent="0.3">
      <c r="A174" s="2"/>
      <c r="B174" s="1"/>
      <c r="C174" s="1"/>
      <c r="D174" s="1"/>
      <c r="E174" s="1"/>
      <c r="F174" s="1"/>
    </row>
    <row r="175" spans="1:6" x14ac:dyDescent="0.3">
      <c r="A175" s="2"/>
      <c r="B175" s="1"/>
      <c r="C175" s="1"/>
      <c r="D175" s="1"/>
      <c r="E175" s="1"/>
      <c r="F175" s="1"/>
    </row>
    <row r="176" spans="1:6" x14ac:dyDescent="0.3">
      <c r="A176" s="2"/>
      <c r="B176" s="1"/>
      <c r="C176" s="1"/>
      <c r="D176" s="1"/>
      <c r="E176" s="1"/>
      <c r="F176" s="1"/>
    </row>
    <row r="177" spans="1:6" x14ac:dyDescent="0.3">
      <c r="A177" s="2"/>
      <c r="B177" s="1"/>
      <c r="C177" s="1"/>
      <c r="D177" s="1"/>
      <c r="E177" s="1"/>
      <c r="F177" s="1"/>
    </row>
    <row r="178" spans="1:6" x14ac:dyDescent="0.3">
      <c r="A178" s="2"/>
    </row>
  </sheetData>
  <pageMargins left="0.7" right="0.7" top="0.75" bottom="0.75" header="0.3" footer="0.3"/>
  <pageSetup paperSize="9" orientation="portrait" horizontalDpi="4294967293" verticalDpi="0" r:id="rId1"/>
  <headerFooter>
    <oddFooter>&amp;L_x000D_&amp;1#&amp;"Calibri"&amp;10&amp;K000000 LUT Group Confidential - Other information (3Y)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5FC6-D1F9-48B4-A2CE-8D1E5B4BDAAC}">
  <dimension ref="A2:N78"/>
  <sheetViews>
    <sheetView topLeftCell="C16" zoomScale="90" zoomScaleNormal="90" workbookViewId="0">
      <selection activeCell="B25" sqref="B25"/>
    </sheetView>
  </sheetViews>
  <sheetFormatPr defaultRowHeight="14.4" x14ac:dyDescent="0.3"/>
  <cols>
    <col min="1" max="1" width="4" style="6" customWidth="1"/>
    <col min="2" max="2" width="6.5546875" customWidth="1"/>
    <col min="3" max="3" width="33.5546875" customWidth="1"/>
    <col min="4" max="4" width="7" customWidth="1"/>
    <col min="5" max="5" width="6.33203125" customWidth="1"/>
    <col min="6" max="6" width="8.21875" customWidth="1"/>
    <col min="7" max="7" width="25.6640625" customWidth="1"/>
  </cols>
  <sheetData>
    <row r="2" spans="1:14" ht="25.8" x14ac:dyDescent="0.5">
      <c r="B2" s="3" t="s">
        <v>156</v>
      </c>
      <c r="I2" t="s">
        <v>183</v>
      </c>
      <c r="N2" t="s">
        <v>178</v>
      </c>
    </row>
    <row r="4" spans="1:14" s="8" customFormat="1" x14ac:dyDescent="0.3">
      <c r="A4" s="13"/>
      <c r="E4" s="9" t="s">
        <v>7</v>
      </c>
      <c r="F4" s="10"/>
    </row>
    <row r="5" spans="1:14" s="8" customFormat="1" ht="16.2" customHeight="1" x14ac:dyDescent="0.3">
      <c r="A5" s="14" t="s">
        <v>0</v>
      </c>
      <c r="B5" s="11" t="s">
        <v>6</v>
      </c>
      <c r="C5" s="11" t="s">
        <v>1</v>
      </c>
      <c r="D5" s="11" t="s">
        <v>126</v>
      </c>
      <c r="E5" s="11" t="s">
        <v>8</v>
      </c>
      <c r="F5" s="11" t="s">
        <v>9</v>
      </c>
      <c r="G5" s="11" t="s">
        <v>125</v>
      </c>
    </row>
    <row r="6" spans="1:14" ht="16.2" customHeight="1" x14ac:dyDescent="0.3">
      <c r="A6" s="2" t="s">
        <v>67</v>
      </c>
      <c r="B6" s="1">
        <v>104</v>
      </c>
      <c r="C6" s="1" t="s">
        <v>17</v>
      </c>
      <c r="D6" s="1">
        <v>1121</v>
      </c>
      <c r="E6" s="2">
        <v>8</v>
      </c>
      <c r="F6" s="1" t="s">
        <v>38</v>
      </c>
      <c r="G6" s="1" t="s">
        <v>57</v>
      </c>
    </row>
    <row r="7" spans="1:14" x14ac:dyDescent="0.3">
      <c r="A7" s="2" t="s">
        <v>70</v>
      </c>
      <c r="B7" s="1">
        <v>34</v>
      </c>
      <c r="C7" s="1" t="s">
        <v>56</v>
      </c>
      <c r="D7" s="1">
        <v>1121</v>
      </c>
      <c r="E7" s="2">
        <v>4</v>
      </c>
      <c r="F7" s="1" t="s">
        <v>41</v>
      </c>
      <c r="G7" s="1" t="s">
        <v>57</v>
      </c>
    </row>
    <row r="8" spans="1:14" ht="14.4" customHeight="1" x14ac:dyDescent="0.3">
      <c r="A8" s="2" t="s">
        <v>71</v>
      </c>
      <c r="B8" s="1">
        <v>8</v>
      </c>
      <c r="C8" s="1" t="s">
        <v>55</v>
      </c>
      <c r="D8" s="1">
        <v>1121</v>
      </c>
      <c r="E8" s="4" t="s">
        <v>37</v>
      </c>
      <c r="F8" s="1" t="s">
        <v>30</v>
      </c>
      <c r="G8" s="1" t="s">
        <v>57</v>
      </c>
    </row>
    <row r="9" spans="1:14" x14ac:dyDescent="0.3">
      <c r="A9" s="2" t="s">
        <v>72</v>
      </c>
      <c r="B9" s="1">
        <v>26</v>
      </c>
      <c r="C9" s="1" t="s">
        <v>5</v>
      </c>
      <c r="D9" s="1">
        <v>1121</v>
      </c>
      <c r="E9" s="2">
        <v>8</v>
      </c>
      <c r="F9" s="1" t="s">
        <v>36</v>
      </c>
      <c r="G9" s="1" t="s">
        <v>57</v>
      </c>
    </row>
    <row r="10" spans="1:14" x14ac:dyDescent="0.3">
      <c r="E10" s="6"/>
    </row>
    <row r="11" spans="1:14" x14ac:dyDescent="0.3">
      <c r="A11" s="2" t="s">
        <v>69</v>
      </c>
      <c r="B11" s="5">
        <v>1</v>
      </c>
      <c r="C11" s="1" t="s">
        <v>51</v>
      </c>
      <c r="D11" s="1"/>
      <c r="E11" s="1"/>
      <c r="F11" s="1"/>
      <c r="G11" s="1" t="s">
        <v>58</v>
      </c>
    </row>
    <row r="12" spans="1:14" ht="16.2" customHeight="1" x14ac:dyDescent="0.3">
      <c r="A12" s="2" t="s">
        <v>73</v>
      </c>
      <c r="B12">
        <v>1</v>
      </c>
      <c r="C12" s="1" t="s">
        <v>52</v>
      </c>
      <c r="D12" s="1"/>
      <c r="E12" s="1"/>
      <c r="F12" s="1"/>
      <c r="G12" s="1" t="s">
        <v>58</v>
      </c>
    </row>
    <row r="13" spans="1:14" ht="16.2" customHeight="1" x14ac:dyDescent="0.3">
      <c r="A13" s="2"/>
      <c r="B13" s="1" t="s">
        <v>18</v>
      </c>
      <c r="C13" s="1"/>
      <c r="D13" s="1" t="s">
        <v>18</v>
      </c>
      <c r="E13" s="2"/>
      <c r="F13" s="1"/>
    </row>
    <row r="14" spans="1:14" ht="16.2" customHeight="1" x14ac:dyDescent="0.3">
      <c r="A14" s="2" t="s">
        <v>68</v>
      </c>
      <c r="B14" s="1">
        <v>3</v>
      </c>
      <c r="C14" s="1" t="s">
        <v>16</v>
      </c>
      <c r="D14" s="1" t="s">
        <v>18</v>
      </c>
      <c r="E14" s="2" t="s">
        <v>18</v>
      </c>
      <c r="F14" s="1"/>
      <c r="G14" s="1" t="s">
        <v>59</v>
      </c>
      <c r="H14" s="1" t="s">
        <v>144</v>
      </c>
    </row>
    <row r="15" spans="1:14" ht="16.2" customHeight="1" x14ac:dyDescent="0.3">
      <c r="A15" s="2" t="s">
        <v>74</v>
      </c>
      <c r="B15" s="1">
        <v>0</v>
      </c>
      <c r="C15" s="1" t="s">
        <v>44</v>
      </c>
      <c r="D15" s="1"/>
      <c r="E15" s="2"/>
      <c r="F15" s="1"/>
      <c r="G15" s="1" t="s">
        <v>59</v>
      </c>
      <c r="H15" s="1" t="s">
        <v>144</v>
      </c>
    </row>
    <row r="16" spans="1:14" ht="16.2" customHeight="1" x14ac:dyDescent="0.3">
      <c r="A16" s="2"/>
      <c r="B16" s="1"/>
      <c r="C16" s="1"/>
      <c r="D16" s="1"/>
      <c r="E16" s="2"/>
      <c r="F16" s="1"/>
    </row>
    <row r="17" spans="1:7" ht="16.2" customHeight="1" x14ac:dyDescent="0.3">
      <c r="A17" s="2" t="s">
        <v>75</v>
      </c>
      <c r="B17" s="1">
        <v>149</v>
      </c>
      <c r="C17" s="1" t="s">
        <v>127</v>
      </c>
      <c r="D17" s="1">
        <v>1101</v>
      </c>
      <c r="E17" s="2">
        <v>4</v>
      </c>
      <c r="F17" s="1" t="s">
        <v>42</v>
      </c>
      <c r="G17" s="1" t="s">
        <v>60</v>
      </c>
    </row>
    <row r="18" spans="1:7" ht="16.2" customHeight="1" x14ac:dyDescent="0.3">
      <c r="A18" s="2" t="s">
        <v>76</v>
      </c>
      <c r="B18" s="1">
        <v>33</v>
      </c>
      <c r="C18" s="1" t="s">
        <v>2</v>
      </c>
      <c r="D18" s="1">
        <v>1101</v>
      </c>
      <c r="E18" s="2">
        <v>6</v>
      </c>
      <c r="F18" s="1" t="s">
        <v>149</v>
      </c>
      <c r="G18" s="1" t="s">
        <v>60</v>
      </c>
    </row>
    <row r="19" spans="1:7" ht="16.2" customHeight="1" x14ac:dyDescent="0.3">
      <c r="A19" s="2" t="s">
        <v>77</v>
      </c>
      <c r="B19" s="1">
        <v>42</v>
      </c>
      <c r="C19" s="1" t="s">
        <v>3</v>
      </c>
      <c r="D19" s="1">
        <v>1101</v>
      </c>
      <c r="E19" s="2">
        <v>6</v>
      </c>
      <c r="F19" s="1" t="s">
        <v>35</v>
      </c>
      <c r="G19" s="1" t="s">
        <v>60</v>
      </c>
    </row>
    <row r="20" spans="1:7" ht="16.2" customHeight="1" x14ac:dyDescent="0.3">
      <c r="A20" s="2" t="s">
        <v>78</v>
      </c>
      <c r="B20" s="1">
        <v>38</v>
      </c>
      <c r="C20" s="1" t="s">
        <v>4</v>
      </c>
      <c r="D20" s="1">
        <v>1101</v>
      </c>
      <c r="E20" s="2">
        <v>2</v>
      </c>
      <c r="F20" s="1" t="s">
        <v>35</v>
      </c>
      <c r="G20" s="1" t="s">
        <v>60</v>
      </c>
    </row>
    <row r="21" spans="1:7" ht="16.2" customHeight="1" x14ac:dyDescent="0.3">
      <c r="A21" s="2" t="s">
        <v>79</v>
      </c>
      <c r="B21" s="1">
        <v>19</v>
      </c>
      <c r="C21" s="1" t="s">
        <v>15</v>
      </c>
      <c r="D21" s="1">
        <v>1101</v>
      </c>
      <c r="E21" s="2">
        <v>7</v>
      </c>
      <c r="F21" s="1" t="s">
        <v>29</v>
      </c>
      <c r="G21" s="1" t="s">
        <v>60</v>
      </c>
    </row>
    <row r="22" spans="1:7" ht="16.2" customHeight="1" x14ac:dyDescent="0.3">
      <c r="A22" s="2" t="s">
        <v>80</v>
      </c>
      <c r="B22" s="1">
        <v>27</v>
      </c>
      <c r="C22" s="1" t="s">
        <v>128</v>
      </c>
      <c r="D22" s="1">
        <v>1101</v>
      </c>
      <c r="E22" s="2">
        <v>9</v>
      </c>
      <c r="F22" s="1" t="s">
        <v>40</v>
      </c>
      <c r="G22" s="1" t="s">
        <v>60</v>
      </c>
    </row>
    <row r="23" spans="1:7" ht="16.2" customHeight="1" x14ac:dyDescent="0.3">
      <c r="A23" s="2" t="s">
        <v>81</v>
      </c>
      <c r="B23" s="1">
        <v>1</v>
      </c>
      <c r="C23" s="1" t="s">
        <v>129</v>
      </c>
      <c r="D23" s="1">
        <v>1101</v>
      </c>
      <c r="E23" s="2">
        <v>1</v>
      </c>
      <c r="F23" s="1"/>
      <c r="G23" s="1" t="s">
        <v>60</v>
      </c>
    </row>
    <row r="24" spans="1:7" ht="16.2" customHeight="1" x14ac:dyDescent="0.3">
      <c r="A24" s="2" t="s">
        <v>82</v>
      </c>
      <c r="B24" s="1">
        <v>14</v>
      </c>
      <c r="C24" s="1" t="s">
        <v>130</v>
      </c>
      <c r="D24" s="1">
        <v>1101</v>
      </c>
      <c r="E24" s="2">
        <v>8</v>
      </c>
      <c r="F24" s="1" t="s">
        <v>30</v>
      </c>
      <c r="G24" s="1" t="s">
        <v>60</v>
      </c>
    </row>
    <row r="25" spans="1:7" ht="16.2" customHeight="1" x14ac:dyDescent="0.3">
      <c r="A25" s="2" t="s">
        <v>83</v>
      </c>
      <c r="B25" s="1">
        <v>11</v>
      </c>
      <c r="C25" s="1" t="s">
        <v>131</v>
      </c>
      <c r="D25" s="1">
        <v>1101</v>
      </c>
      <c r="E25" s="2">
        <v>5</v>
      </c>
      <c r="F25" s="1" t="s">
        <v>30</v>
      </c>
      <c r="G25" s="1" t="s">
        <v>60</v>
      </c>
    </row>
    <row r="26" spans="1:7" ht="16.2" customHeight="1" x14ac:dyDescent="0.3">
      <c r="A26" s="2"/>
      <c r="B26" s="1"/>
      <c r="C26" s="1" t="s">
        <v>18</v>
      </c>
      <c r="D26" s="1"/>
      <c r="E26" s="2"/>
      <c r="F26" s="1"/>
    </row>
    <row r="27" spans="1:7" ht="16.2" customHeight="1" x14ac:dyDescent="0.3">
      <c r="A27" s="2" t="s">
        <v>84</v>
      </c>
      <c r="B27" s="1">
        <v>4</v>
      </c>
      <c r="C27" s="1" t="s">
        <v>148</v>
      </c>
      <c r="D27" s="1"/>
      <c r="E27" s="2"/>
      <c r="F27" s="1"/>
      <c r="G27" s="1" t="s">
        <v>121</v>
      </c>
    </row>
    <row r="28" spans="1:7" ht="16.2" customHeight="1" x14ac:dyDescent="0.3">
      <c r="A28" s="2" t="s">
        <v>85</v>
      </c>
      <c r="B28" s="1">
        <v>12</v>
      </c>
      <c r="C28" s="1" t="s">
        <v>14</v>
      </c>
      <c r="D28" s="1"/>
      <c r="E28" s="2">
        <v>6</v>
      </c>
      <c r="F28" s="1" t="s">
        <v>30</v>
      </c>
      <c r="G28" s="1"/>
    </row>
    <row r="29" spans="1:7" ht="16.2" customHeight="1" x14ac:dyDescent="0.3">
      <c r="A29" s="2" t="s">
        <v>86</v>
      </c>
      <c r="B29" s="1">
        <v>4</v>
      </c>
      <c r="C29" s="1" t="s">
        <v>87</v>
      </c>
      <c r="D29" s="1"/>
      <c r="E29" s="2"/>
      <c r="F29" s="1"/>
      <c r="G29" s="1"/>
    </row>
    <row r="30" spans="1:7" ht="16.2" customHeight="1" x14ac:dyDescent="0.3">
      <c r="A30" s="2" t="s">
        <v>88</v>
      </c>
      <c r="B30" s="1">
        <v>107</v>
      </c>
      <c r="C30" s="1" t="s">
        <v>11</v>
      </c>
      <c r="D30" s="1"/>
      <c r="E30" s="2">
        <v>11</v>
      </c>
      <c r="F30" s="1" t="s">
        <v>155</v>
      </c>
      <c r="G30" s="1"/>
    </row>
    <row r="31" spans="1:7" ht="16.2" customHeight="1" x14ac:dyDescent="0.3">
      <c r="A31" s="2" t="s">
        <v>89</v>
      </c>
      <c r="B31" s="1">
        <v>1</v>
      </c>
      <c r="C31" s="1" t="s">
        <v>53</v>
      </c>
      <c r="D31" s="1"/>
      <c r="E31" s="2"/>
      <c r="F31" s="1"/>
      <c r="G31" s="1"/>
    </row>
    <row r="32" spans="1:7" ht="16.2" customHeight="1" x14ac:dyDescent="0.3">
      <c r="A32" s="2" t="s">
        <v>90</v>
      </c>
      <c r="B32" s="1">
        <v>12</v>
      </c>
      <c r="C32" s="1" t="s">
        <v>145</v>
      </c>
      <c r="D32" s="1"/>
      <c r="E32" s="2"/>
      <c r="F32" s="1"/>
      <c r="G32" s="1"/>
    </row>
    <row r="33" spans="1:7" ht="16.2" customHeight="1" x14ac:dyDescent="0.3">
      <c r="A33" s="2" t="s">
        <v>90</v>
      </c>
      <c r="B33" s="1">
        <v>23</v>
      </c>
      <c r="C33" s="1" t="s">
        <v>146</v>
      </c>
      <c r="D33" s="1"/>
      <c r="E33" s="2"/>
      <c r="F33" s="1"/>
      <c r="G33" s="1"/>
    </row>
    <row r="34" spans="1:7" ht="16.2" customHeight="1" x14ac:dyDescent="0.3">
      <c r="A34" s="2" t="s">
        <v>91</v>
      </c>
      <c r="B34" s="1">
        <v>1</v>
      </c>
      <c r="C34" s="1" t="s">
        <v>147</v>
      </c>
      <c r="D34" s="1"/>
      <c r="E34" s="2"/>
      <c r="F34" s="1"/>
      <c r="G34" s="1"/>
    </row>
    <row r="35" spans="1:7" ht="16.2" customHeight="1" x14ac:dyDescent="0.3">
      <c r="A35" s="2"/>
      <c r="B35" s="1" t="s">
        <v>18</v>
      </c>
      <c r="C35" s="1"/>
      <c r="D35" s="1"/>
      <c r="E35" s="2"/>
      <c r="F35" s="1"/>
    </row>
    <row r="36" spans="1:7" x14ac:dyDescent="0.3">
      <c r="A36" s="2" t="s">
        <v>92</v>
      </c>
      <c r="B36" s="1">
        <v>7</v>
      </c>
      <c r="C36" s="1" t="s">
        <v>142</v>
      </c>
      <c r="D36" s="1">
        <v>1501</v>
      </c>
      <c r="E36" s="2">
        <v>2</v>
      </c>
      <c r="F36" s="1" t="s">
        <v>34</v>
      </c>
      <c r="G36" s="1" t="s">
        <v>64</v>
      </c>
    </row>
    <row r="37" spans="1:7" ht="16.2" customHeight="1" x14ac:dyDescent="0.3">
      <c r="A37" s="2" t="s">
        <v>93</v>
      </c>
      <c r="B37" s="1">
        <v>10</v>
      </c>
      <c r="C37" s="1" t="s">
        <v>39</v>
      </c>
      <c r="D37" s="1">
        <v>1501</v>
      </c>
      <c r="E37" s="2">
        <v>4</v>
      </c>
      <c r="F37" s="1" t="s">
        <v>30</v>
      </c>
      <c r="G37" s="1" t="s">
        <v>64</v>
      </c>
    </row>
    <row r="38" spans="1:7" ht="16.2" customHeight="1" x14ac:dyDescent="0.3">
      <c r="A38" s="2"/>
      <c r="B38" s="1"/>
      <c r="C38" s="1"/>
      <c r="D38" s="1"/>
      <c r="E38" s="2"/>
      <c r="F38" s="1"/>
    </row>
    <row r="39" spans="1:7" ht="16.2" customHeight="1" x14ac:dyDescent="0.3">
      <c r="A39" s="2" t="s">
        <v>94</v>
      </c>
      <c r="B39" s="1">
        <v>41</v>
      </c>
      <c r="C39" s="1" t="s">
        <v>12</v>
      </c>
      <c r="D39" s="1"/>
      <c r="E39" s="1">
        <v>1</v>
      </c>
      <c r="F39" s="1" t="s">
        <v>32</v>
      </c>
      <c r="G39" s="1" t="s">
        <v>61</v>
      </c>
    </row>
    <row r="40" spans="1:7" ht="16.2" customHeight="1" x14ac:dyDescent="0.3">
      <c r="A40" s="2" t="s">
        <v>95</v>
      </c>
      <c r="B40" s="1">
        <v>9</v>
      </c>
      <c r="C40" s="1" t="s">
        <v>24</v>
      </c>
      <c r="D40" s="1"/>
      <c r="E40" s="1">
        <v>3</v>
      </c>
      <c r="F40" s="1" t="s">
        <v>30</v>
      </c>
      <c r="G40" s="1" t="s">
        <v>61</v>
      </c>
    </row>
    <row r="41" spans="1:7" ht="16.2" customHeight="1" x14ac:dyDescent="0.3">
      <c r="A41" s="2"/>
      <c r="B41" s="1"/>
      <c r="C41" s="1"/>
      <c r="D41" s="1"/>
      <c r="E41" s="1"/>
      <c r="F41" s="1"/>
    </row>
    <row r="42" spans="1:7" ht="16.2" customHeight="1" x14ac:dyDescent="0.3">
      <c r="A42" s="2" t="s">
        <v>96</v>
      </c>
      <c r="B42" s="1">
        <v>95</v>
      </c>
      <c r="C42" s="1" t="s">
        <v>27</v>
      </c>
      <c r="D42" s="1">
        <v>1631</v>
      </c>
      <c r="E42" s="1">
        <v>2</v>
      </c>
      <c r="F42" s="1"/>
      <c r="G42" s="1" t="s">
        <v>62</v>
      </c>
    </row>
    <row r="43" spans="1:7" ht="16.2" customHeight="1" x14ac:dyDescent="0.3">
      <c r="A43" s="2" t="s">
        <v>97</v>
      </c>
      <c r="B43" s="1">
        <v>92</v>
      </c>
      <c r="C43" s="1" t="s">
        <v>13</v>
      </c>
      <c r="D43" s="1">
        <v>1631</v>
      </c>
      <c r="E43" s="1">
        <v>20</v>
      </c>
      <c r="F43" s="1" t="s">
        <v>26</v>
      </c>
      <c r="G43" s="1" t="s">
        <v>62</v>
      </c>
    </row>
    <row r="44" spans="1:7" ht="16.2" customHeight="1" x14ac:dyDescent="0.3">
      <c r="A44" s="2" t="s">
        <v>98</v>
      </c>
      <c r="B44" s="1">
        <v>165</v>
      </c>
      <c r="C44" s="1" t="s">
        <v>47</v>
      </c>
      <c r="D44" s="1">
        <v>1631</v>
      </c>
      <c r="E44" s="1">
        <v>21</v>
      </c>
      <c r="F44" s="1" t="s">
        <v>33</v>
      </c>
      <c r="G44" s="1" t="s">
        <v>62</v>
      </c>
    </row>
    <row r="45" spans="1:7" x14ac:dyDescent="0.3">
      <c r="A45" s="2" t="s">
        <v>99</v>
      </c>
      <c r="B45" s="1">
        <v>1</v>
      </c>
      <c r="C45" s="1" t="s">
        <v>48</v>
      </c>
      <c r="D45" s="1">
        <v>1631</v>
      </c>
      <c r="E45" s="1">
        <v>1</v>
      </c>
      <c r="F45" s="1"/>
      <c r="G45" s="1" t="s">
        <v>62</v>
      </c>
    </row>
    <row r="46" spans="1:7" ht="16.2" customHeight="1" x14ac:dyDescent="0.3">
      <c r="A46" s="2" t="s">
        <v>100</v>
      </c>
      <c r="B46" s="1">
        <v>20</v>
      </c>
      <c r="C46" s="1" t="s">
        <v>49</v>
      </c>
      <c r="D46" s="1">
        <v>1631</v>
      </c>
      <c r="E46" s="1">
        <v>8</v>
      </c>
      <c r="F46" s="1" t="s">
        <v>29</v>
      </c>
      <c r="G46" s="1" t="s">
        <v>62</v>
      </c>
    </row>
    <row r="47" spans="1:7" ht="16.2" customHeight="1" x14ac:dyDescent="0.3">
      <c r="A47" s="2"/>
      <c r="B47" s="1"/>
      <c r="C47" s="1"/>
      <c r="D47" s="1"/>
      <c r="E47" s="1"/>
      <c r="F47" s="1"/>
    </row>
    <row r="48" spans="1:7" ht="18" customHeight="1" x14ac:dyDescent="0.3">
      <c r="A48" s="2" t="s">
        <v>101</v>
      </c>
      <c r="B48" s="1">
        <v>50</v>
      </c>
      <c r="C48" s="1" t="s">
        <v>19</v>
      </c>
      <c r="D48" s="1">
        <v>1601</v>
      </c>
      <c r="E48" s="2">
        <v>2</v>
      </c>
      <c r="F48" s="1" t="s">
        <v>31</v>
      </c>
      <c r="G48" s="1" t="s">
        <v>63</v>
      </c>
    </row>
    <row r="49" spans="1:14" x14ac:dyDescent="0.3">
      <c r="A49" s="2" t="s">
        <v>102</v>
      </c>
      <c r="B49" s="1">
        <v>20</v>
      </c>
      <c r="C49" s="1" t="s">
        <v>20</v>
      </c>
      <c r="D49" s="1">
        <v>1601</v>
      </c>
      <c r="E49" s="2">
        <v>2</v>
      </c>
      <c r="F49" s="1" t="s">
        <v>36</v>
      </c>
      <c r="G49" s="1" t="s">
        <v>63</v>
      </c>
    </row>
    <row r="50" spans="1:14" x14ac:dyDescent="0.3">
      <c r="A50" s="2" t="s">
        <v>103</v>
      </c>
      <c r="B50" s="1">
        <v>1</v>
      </c>
      <c r="C50" s="1" t="s">
        <v>21</v>
      </c>
      <c r="D50" s="1">
        <v>1601</v>
      </c>
      <c r="E50" s="2"/>
      <c r="F50" s="1"/>
      <c r="G50" s="1" t="s">
        <v>63</v>
      </c>
      <c r="H50" t="s">
        <v>18</v>
      </c>
      <c r="I50" t="s">
        <v>18</v>
      </c>
      <c r="J50" t="s">
        <v>18</v>
      </c>
      <c r="K50" t="s">
        <v>18</v>
      </c>
      <c r="L50" t="s">
        <v>18</v>
      </c>
      <c r="M50" t="s">
        <v>18</v>
      </c>
      <c r="N50" t="s">
        <v>18</v>
      </c>
    </row>
    <row r="51" spans="1:14" x14ac:dyDescent="0.3">
      <c r="A51" s="2" t="s">
        <v>104</v>
      </c>
      <c r="B51" s="1">
        <v>2</v>
      </c>
      <c r="C51" s="1" t="s">
        <v>23</v>
      </c>
      <c r="D51" s="1">
        <v>1601</v>
      </c>
      <c r="E51" s="2"/>
      <c r="F51" s="19"/>
      <c r="G51" s="1" t="s">
        <v>63</v>
      </c>
    </row>
    <row r="52" spans="1:14" x14ac:dyDescent="0.3">
      <c r="A52" s="2" t="s">
        <v>105</v>
      </c>
      <c r="B52" s="1">
        <v>4</v>
      </c>
      <c r="C52" s="1" t="s">
        <v>22</v>
      </c>
      <c r="D52" s="1">
        <v>1601</v>
      </c>
      <c r="E52" s="5"/>
      <c r="F52" s="1"/>
      <c r="G52" s="18" t="s">
        <v>63</v>
      </c>
    </row>
    <row r="53" spans="1:14" x14ac:dyDescent="0.3">
      <c r="A53" s="2" t="s">
        <v>106</v>
      </c>
      <c r="B53" s="1">
        <v>12</v>
      </c>
      <c r="C53" s="1" t="s">
        <v>25</v>
      </c>
      <c r="D53" s="1">
        <v>1601</v>
      </c>
      <c r="E53" s="1"/>
      <c r="F53" s="20"/>
      <c r="G53" s="1" t="s">
        <v>63</v>
      </c>
    </row>
    <row r="54" spans="1:14" x14ac:dyDescent="0.3">
      <c r="A54" s="2"/>
      <c r="B54" s="1"/>
      <c r="C54" s="1"/>
      <c r="D54" s="1"/>
      <c r="E54" s="1"/>
      <c r="F54" s="1"/>
      <c r="G54" t="s">
        <v>18</v>
      </c>
    </row>
    <row r="55" spans="1:14" x14ac:dyDescent="0.3">
      <c r="A55" s="2" t="s">
        <v>107</v>
      </c>
      <c r="B55" s="1">
        <v>102</v>
      </c>
      <c r="C55" s="1" t="s">
        <v>162</v>
      </c>
      <c r="D55" s="1">
        <v>1175</v>
      </c>
      <c r="E55" s="1">
        <v>2</v>
      </c>
      <c r="F55" s="1" t="s">
        <v>43</v>
      </c>
      <c r="G55" s="1"/>
      <c r="I55" s="7"/>
    </row>
    <row r="56" spans="1:14" x14ac:dyDescent="0.3">
      <c r="A56" s="2" t="s">
        <v>108</v>
      </c>
      <c r="B56" s="1">
        <v>5</v>
      </c>
      <c r="C56" s="1" t="s">
        <v>181</v>
      </c>
      <c r="D56" s="1">
        <v>1171</v>
      </c>
      <c r="E56" s="1">
        <v>5</v>
      </c>
      <c r="F56" s="1" t="s">
        <v>18</v>
      </c>
      <c r="G56" s="1" t="s">
        <v>179</v>
      </c>
    </row>
    <row r="57" spans="1:14" x14ac:dyDescent="0.3">
      <c r="A57" s="2" t="s">
        <v>180</v>
      </c>
      <c r="B57" s="1">
        <v>48</v>
      </c>
      <c r="C57" s="1" t="s">
        <v>151</v>
      </c>
      <c r="D57" s="1">
        <v>1171</v>
      </c>
      <c r="E57" s="1">
        <v>8</v>
      </c>
      <c r="F57" s="1" t="s">
        <v>32</v>
      </c>
      <c r="G57" s="1" t="s">
        <v>179</v>
      </c>
    </row>
    <row r="58" spans="1:14" x14ac:dyDescent="0.3">
      <c r="A58" s="2" t="s">
        <v>109</v>
      </c>
      <c r="B58" s="1">
        <v>1</v>
      </c>
      <c r="C58" s="1" t="s">
        <v>163</v>
      </c>
      <c r="D58" s="1"/>
      <c r="E58" s="1"/>
      <c r="F58" s="1"/>
      <c r="G58" s="1" t="s">
        <v>123</v>
      </c>
    </row>
    <row r="59" spans="1:14" x14ac:dyDescent="0.3">
      <c r="A59" s="2" t="s">
        <v>110</v>
      </c>
      <c r="B59" s="1">
        <v>1</v>
      </c>
      <c r="C59" s="1" t="s">
        <v>164</v>
      </c>
      <c r="D59" s="1"/>
      <c r="E59" s="1"/>
      <c r="F59" s="1"/>
      <c r="G59" s="1" t="s">
        <v>123</v>
      </c>
      <c r="I59" t="s">
        <v>10</v>
      </c>
    </row>
    <row r="60" spans="1:14" x14ac:dyDescent="0.3">
      <c r="A60" s="2" t="s">
        <v>111</v>
      </c>
      <c r="B60" s="1">
        <v>1</v>
      </c>
      <c r="C60" s="1" t="s">
        <v>165</v>
      </c>
      <c r="D60" s="1"/>
      <c r="E60" s="1"/>
      <c r="F60" s="1"/>
      <c r="G60" s="1" t="s">
        <v>123</v>
      </c>
    </row>
    <row r="61" spans="1:14" x14ac:dyDescent="0.3">
      <c r="A61" s="2" t="s">
        <v>112</v>
      </c>
      <c r="B61" s="1">
        <v>2</v>
      </c>
      <c r="C61" s="1" t="s">
        <v>45</v>
      </c>
      <c r="D61" s="1"/>
      <c r="E61" s="1"/>
      <c r="F61" s="1"/>
      <c r="G61" s="1" t="s">
        <v>152</v>
      </c>
    </row>
    <row r="62" spans="1:14" x14ac:dyDescent="0.3">
      <c r="A62" s="2" t="s">
        <v>113</v>
      </c>
      <c r="B62" s="1">
        <v>1</v>
      </c>
      <c r="C62" s="1" t="s">
        <v>46</v>
      </c>
      <c r="D62" s="1"/>
      <c r="E62" s="1"/>
      <c r="F62" s="1"/>
      <c r="G62" s="1" t="s">
        <v>152</v>
      </c>
    </row>
    <row r="63" spans="1:14" x14ac:dyDescent="0.3">
      <c r="A63" s="2"/>
      <c r="B63" s="1"/>
      <c r="C63" s="1"/>
      <c r="D63" s="1"/>
      <c r="E63" s="1"/>
      <c r="F63" s="1"/>
    </row>
    <row r="64" spans="1:14" x14ac:dyDescent="0.3">
      <c r="A64" s="2" t="s">
        <v>114</v>
      </c>
      <c r="B64" s="1">
        <v>7</v>
      </c>
      <c r="C64" s="1" t="s">
        <v>160</v>
      </c>
      <c r="D64" s="1"/>
      <c r="E64" s="1" t="s">
        <v>18</v>
      </c>
      <c r="F64" s="1"/>
      <c r="G64" s="1" t="s">
        <v>65</v>
      </c>
    </row>
    <row r="65" spans="1:9" x14ac:dyDescent="0.3">
      <c r="A65" s="2" t="s">
        <v>115</v>
      </c>
      <c r="B65" s="1">
        <v>2</v>
      </c>
      <c r="C65" s="1" t="s">
        <v>28</v>
      </c>
      <c r="D65" s="1"/>
      <c r="E65" s="1"/>
      <c r="F65" s="1"/>
      <c r="G65" s="1" t="s">
        <v>65</v>
      </c>
    </row>
    <row r="66" spans="1:9" x14ac:dyDescent="0.3">
      <c r="A66" s="2" t="s">
        <v>116</v>
      </c>
      <c r="B66" s="1">
        <v>1</v>
      </c>
      <c r="C66" s="1" t="s">
        <v>166</v>
      </c>
      <c r="D66" s="1"/>
      <c r="E66" s="1"/>
      <c r="F66" s="1"/>
      <c r="G66" s="1" t="s">
        <v>66</v>
      </c>
    </row>
    <row r="67" spans="1:9" x14ac:dyDescent="0.3">
      <c r="A67" s="2" t="s">
        <v>117</v>
      </c>
      <c r="B67" s="1">
        <v>1</v>
      </c>
      <c r="C67" s="1" t="s">
        <v>167</v>
      </c>
      <c r="D67" s="1"/>
      <c r="E67" s="1"/>
      <c r="F67" s="1"/>
      <c r="G67" s="1" t="s">
        <v>124</v>
      </c>
    </row>
    <row r="68" spans="1:9" x14ac:dyDescent="0.3">
      <c r="A68" s="2"/>
      <c r="B68" s="1"/>
      <c r="C68" s="1"/>
      <c r="D68" s="1"/>
      <c r="E68" s="1"/>
      <c r="F68" s="1"/>
    </row>
    <row r="69" spans="1:9" x14ac:dyDescent="0.3">
      <c r="A69" s="2" t="s">
        <v>118</v>
      </c>
      <c r="B69" s="1">
        <v>1</v>
      </c>
      <c r="C69" s="1" t="s">
        <v>168</v>
      </c>
      <c r="D69" s="1"/>
      <c r="E69" s="1"/>
      <c r="F69" s="1"/>
      <c r="G69" s="1" t="s">
        <v>122</v>
      </c>
    </row>
    <row r="70" spans="1:9" x14ac:dyDescent="0.3">
      <c r="A70" s="2" t="s">
        <v>119</v>
      </c>
      <c r="B70" s="1">
        <v>1</v>
      </c>
      <c r="C70" s="1" t="s">
        <v>176</v>
      </c>
      <c r="D70" s="1"/>
      <c r="E70" s="1"/>
      <c r="F70" s="1"/>
      <c r="G70" s="1" t="s">
        <v>122</v>
      </c>
      <c r="I70" t="s">
        <v>18</v>
      </c>
    </row>
    <row r="71" spans="1:9" x14ac:dyDescent="0.3">
      <c r="A71" s="2" t="s">
        <v>175</v>
      </c>
      <c r="B71" s="1">
        <v>1</v>
      </c>
      <c r="C71" s="1" t="s">
        <v>157</v>
      </c>
      <c r="D71" s="1"/>
      <c r="E71" s="1"/>
      <c r="F71" s="1"/>
      <c r="G71" s="1" t="s">
        <v>122</v>
      </c>
      <c r="I71" t="s">
        <v>182</v>
      </c>
    </row>
    <row r="72" spans="1:9" x14ac:dyDescent="0.3">
      <c r="A72" s="2" t="s">
        <v>120</v>
      </c>
      <c r="B72" s="1">
        <v>4</v>
      </c>
      <c r="C72" s="1" t="s">
        <v>154</v>
      </c>
      <c r="D72" s="1"/>
      <c r="E72" s="1"/>
      <c r="F72" s="1"/>
      <c r="G72" s="1" t="s">
        <v>122</v>
      </c>
    </row>
    <row r="74" spans="1:9" x14ac:dyDescent="0.3">
      <c r="A74" s="2"/>
      <c r="B74" s="1"/>
      <c r="C74" s="1"/>
      <c r="D74" s="1"/>
      <c r="E74" s="1"/>
      <c r="F74" s="1"/>
      <c r="H74" s="8"/>
    </row>
    <row r="75" spans="1:9" x14ac:dyDescent="0.3">
      <c r="A75" s="2"/>
      <c r="B75" s="11">
        <f>SUM(B6:B74)</f>
        <v>1383</v>
      </c>
      <c r="C75" s="11" t="s">
        <v>54</v>
      </c>
      <c r="D75" s="1"/>
      <c r="E75" s="1"/>
      <c r="F75" s="1"/>
    </row>
    <row r="76" spans="1:9" ht="15" thickBot="1" x14ac:dyDescent="0.35"/>
    <row r="77" spans="1:9" ht="15" thickBot="1" x14ac:dyDescent="0.35">
      <c r="D77" s="22">
        <f>(D78/B75)</f>
        <v>0.28922631959508316</v>
      </c>
      <c r="E77" s="16" t="s">
        <v>173</v>
      </c>
    </row>
    <row r="78" spans="1:9" ht="15" thickBot="1" x14ac:dyDescent="0.35">
      <c r="D78" s="21">
        <v>400</v>
      </c>
      <c r="E78" s="17" t="s">
        <v>174</v>
      </c>
      <c r="F78" s="17"/>
      <c r="G78" s="15"/>
    </row>
  </sheetData>
  <pageMargins left="0.25" right="0.25" top="0.75" bottom="0.75" header="0.3" footer="0.3"/>
  <pageSetup paperSize="9" orientation="portrait" verticalDpi="0" r:id="rId1"/>
  <headerFooter>
    <oddFooter>&amp;L_x000D_&amp;1#&amp;"Calibri"&amp;10&amp;K000000 LUT Group Confidential - Other information (3Y)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3E85-1AD7-4087-94C2-15FEB87278D5}">
  <dimension ref="A2:P93"/>
  <sheetViews>
    <sheetView tabSelected="1" workbookViewId="0">
      <selection activeCell="I7" sqref="I7"/>
    </sheetView>
  </sheetViews>
  <sheetFormatPr defaultRowHeight="14.4" x14ac:dyDescent="0.3"/>
  <cols>
    <col min="1" max="1" width="5.5546875" style="6" customWidth="1"/>
    <col min="2" max="2" width="6.5546875" customWidth="1"/>
    <col min="3" max="3" width="33.5546875" customWidth="1"/>
    <col min="4" max="4" width="7" customWidth="1"/>
    <col min="5" max="5" width="6.33203125" customWidth="1"/>
    <col min="6" max="6" width="8.21875" customWidth="1"/>
    <col min="7" max="7" width="31.6640625" customWidth="1"/>
    <col min="9" max="9" width="12.77734375" customWidth="1"/>
    <col min="16" max="16" width="9.109375" bestFit="1" customWidth="1"/>
  </cols>
  <sheetData>
    <row r="2" spans="1:16" ht="25.8" x14ac:dyDescent="0.5">
      <c r="B2" s="3" t="s">
        <v>156</v>
      </c>
      <c r="O2" t="s">
        <v>264</v>
      </c>
    </row>
    <row r="3" spans="1:16" x14ac:dyDescent="0.3">
      <c r="H3" s="11" t="s">
        <v>233</v>
      </c>
      <c r="I3" s="11"/>
      <c r="K3" s="11" t="s">
        <v>260</v>
      </c>
      <c r="L3" s="24"/>
      <c r="M3" s="18"/>
      <c r="P3" s="26">
        <v>45814</v>
      </c>
    </row>
    <row r="4" spans="1:16" s="8" customFormat="1" x14ac:dyDescent="0.3">
      <c r="A4" s="13"/>
      <c r="E4" s="9" t="s">
        <v>7</v>
      </c>
      <c r="F4" s="10"/>
      <c r="H4" s="11" t="s">
        <v>241</v>
      </c>
      <c r="I4" s="11" t="s">
        <v>242</v>
      </c>
      <c r="K4" s="11" t="s">
        <v>212</v>
      </c>
      <c r="L4" s="11" t="s">
        <v>259</v>
      </c>
      <c r="M4" s="11" t="s">
        <v>221</v>
      </c>
      <c r="P4" s="26">
        <v>45918</v>
      </c>
    </row>
    <row r="5" spans="1:16" s="8" customFormat="1" ht="16.2" customHeight="1" x14ac:dyDescent="0.3">
      <c r="A5" s="14" t="s">
        <v>0</v>
      </c>
      <c r="B5" s="11" t="s">
        <v>6</v>
      </c>
      <c r="C5" s="11" t="s">
        <v>1</v>
      </c>
      <c r="D5" s="11" t="s">
        <v>126</v>
      </c>
      <c r="E5" s="11" t="s">
        <v>8</v>
      </c>
      <c r="F5" s="11" t="s">
        <v>9</v>
      </c>
      <c r="G5" s="9" t="s">
        <v>125</v>
      </c>
      <c r="H5" s="11"/>
      <c r="I5" s="11"/>
      <c r="K5" s="11">
        <v>2020</v>
      </c>
      <c r="L5" s="11" t="s">
        <v>261</v>
      </c>
      <c r="M5" s="11" t="s">
        <v>262</v>
      </c>
    </row>
    <row r="6" spans="1:16" ht="16.2" customHeight="1" x14ac:dyDescent="0.3">
      <c r="A6" s="2" t="s">
        <v>67</v>
      </c>
      <c r="B6" s="1">
        <v>101</v>
      </c>
      <c r="C6" s="1" t="s">
        <v>17</v>
      </c>
      <c r="D6" s="1">
        <v>1121</v>
      </c>
      <c r="E6" s="2">
        <v>5</v>
      </c>
      <c r="F6" s="1" t="s">
        <v>38</v>
      </c>
      <c r="G6" s="1" t="s">
        <v>57</v>
      </c>
      <c r="H6" s="1" t="s">
        <v>206</v>
      </c>
      <c r="I6" s="1" t="s">
        <v>243</v>
      </c>
      <c r="K6" s="1">
        <v>3</v>
      </c>
      <c r="L6" s="1"/>
      <c r="M6" s="1">
        <f>(K6*B6)</f>
        <v>303</v>
      </c>
    </row>
    <row r="7" spans="1:16" x14ac:dyDescent="0.3">
      <c r="A7" s="2" t="s">
        <v>70</v>
      </c>
      <c r="B7" s="1">
        <v>38</v>
      </c>
      <c r="C7" s="1" t="s">
        <v>56</v>
      </c>
      <c r="D7" s="1">
        <v>1121</v>
      </c>
      <c r="E7" s="2">
        <v>2</v>
      </c>
      <c r="F7" s="1" t="s">
        <v>284</v>
      </c>
      <c r="G7" s="1" t="s">
        <v>57</v>
      </c>
      <c r="H7" s="1" t="s">
        <v>290</v>
      </c>
      <c r="I7" s="1" t="s">
        <v>253</v>
      </c>
      <c r="K7" s="1">
        <v>3.5</v>
      </c>
      <c r="L7" s="1"/>
      <c r="M7" s="1">
        <f>(K7*B7)</f>
        <v>133</v>
      </c>
    </row>
    <row r="8" spans="1:16" ht="14.4" customHeight="1" x14ac:dyDescent="0.3">
      <c r="A8" s="2" t="s">
        <v>71</v>
      </c>
      <c r="B8" s="1">
        <v>8</v>
      </c>
      <c r="C8" s="1" t="s">
        <v>55</v>
      </c>
      <c r="D8" s="1">
        <v>1121</v>
      </c>
      <c r="E8" s="2">
        <v>2</v>
      </c>
      <c r="F8" s="1" t="s">
        <v>30</v>
      </c>
      <c r="G8" s="1" t="s">
        <v>57</v>
      </c>
      <c r="H8" s="1" t="s">
        <v>244</v>
      </c>
      <c r="I8" s="1" t="s">
        <v>236</v>
      </c>
      <c r="K8" s="1">
        <v>4</v>
      </c>
      <c r="L8" s="1"/>
      <c r="M8" s="1">
        <f>(K8*B8)</f>
        <v>32</v>
      </c>
    </row>
    <row r="9" spans="1:16" x14ac:dyDescent="0.3">
      <c r="A9" s="2" t="s">
        <v>72</v>
      </c>
      <c r="B9" s="1">
        <v>35</v>
      </c>
      <c r="C9" s="1" t="s">
        <v>5</v>
      </c>
      <c r="D9" s="1">
        <v>1121</v>
      </c>
      <c r="E9" s="2">
        <v>5</v>
      </c>
      <c r="F9" s="1" t="s">
        <v>275</v>
      </c>
      <c r="G9" s="1" t="s">
        <v>57</v>
      </c>
      <c r="H9" s="1" t="s">
        <v>245</v>
      </c>
      <c r="I9" s="1" t="s">
        <v>246</v>
      </c>
      <c r="K9" s="1">
        <v>5</v>
      </c>
      <c r="L9" s="1"/>
      <c r="M9" s="1">
        <f>(K9*B9)</f>
        <v>175</v>
      </c>
    </row>
    <row r="10" spans="1:16" x14ac:dyDescent="0.3">
      <c r="A10" s="2" t="s">
        <v>206</v>
      </c>
      <c r="B10" s="1">
        <v>5</v>
      </c>
      <c r="C10" s="1" t="s">
        <v>213</v>
      </c>
      <c r="D10" s="1">
        <v>1121</v>
      </c>
      <c r="E10" s="2">
        <v>5</v>
      </c>
      <c r="F10" s="1" t="s">
        <v>18</v>
      </c>
      <c r="G10" s="1" t="s">
        <v>57</v>
      </c>
      <c r="H10" s="1" t="s">
        <v>79</v>
      </c>
      <c r="I10" s="1"/>
      <c r="K10" s="25" t="s">
        <v>263</v>
      </c>
      <c r="L10" s="25"/>
      <c r="M10" s="25"/>
    </row>
    <row r="11" spans="1:16" x14ac:dyDescent="0.3">
      <c r="E11" s="6"/>
      <c r="K11" s="1"/>
      <c r="L11" s="1"/>
      <c r="M11" s="1"/>
    </row>
    <row r="12" spans="1:16" x14ac:dyDescent="0.3">
      <c r="A12" s="2" t="s">
        <v>69</v>
      </c>
      <c r="B12" s="5">
        <v>2</v>
      </c>
      <c r="C12" s="1" t="s">
        <v>51</v>
      </c>
      <c r="D12" s="1"/>
      <c r="E12" s="1"/>
      <c r="F12" s="1"/>
      <c r="G12" s="1" t="s">
        <v>58</v>
      </c>
      <c r="H12" s="1" t="s">
        <v>245</v>
      </c>
      <c r="I12" s="1"/>
      <c r="K12" s="1"/>
      <c r="L12" s="1">
        <v>3.5</v>
      </c>
      <c r="M12" s="1">
        <f>(L12*B12)</f>
        <v>7</v>
      </c>
    </row>
    <row r="13" spans="1:16" ht="16.2" customHeight="1" x14ac:dyDescent="0.3">
      <c r="A13" s="2" t="s">
        <v>73</v>
      </c>
      <c r="B13">
        <v>1</v>
      </c>
      <c r="C13" s="1" t="s">
        <v>52</v>
      </c>
      <c r="D13" s="1"/>
      <c r="E13" s="1"/>
      <c r="F13" s="1"/>
      <c r="G13" s="1" t="s">
        <v>58</v>
      </c>
      <c r="H13" s="1" t="s">
        <v>247</v>
      </c>
      <c r="I13" s="1"/>
      <c r="K13" s="1"/>
      <c r="L13" s="1">
        <v>6</v>
      </c>
      <c r="M13" s="1">
        <f>(L13*B13)</f>
        <v>6</v>
      </c>
    </row>
    <row r="14" spans="1:16" ht="16.2" customHeight="1" x14ac:dyDescent="0.3">
      <c r="A14" s="2"/>
      <c r="B14" s="1" t="s">
        <v>18</v>
      </c>
      <c r="C14" s="1"/>
      <c r="D14" s="1" t="s">
        <v>18</v>
      </c>
      <c r="E14" s="2"/>
      <c r="F14" s="1"/>
      <c r="K14" s="1"/>
      <c r="L14" s="1"/>
      <c r="M14" s="1"/>
    </row>
    <row r="15" spans="1:16" ht="16.2" customHeight="1" x14ac:dyDescent="0.3">
      <c r="A15" s="2" t="s">
        <v>68</v>
      </c>
      <c r="B15" s="1">
        <v>3</v>
      </c>
      <c r="C15" s="1" t="s">
        <v>161</v>
      </c>
      <c r="D15" s="1" t="s">
        <v>18</v>
      </c>
      <c r="E15" s="2" t="s">
        <v>18</v>
      </c>
      <c r="F15" s="1"/>
      <c r="G15" s="1" t="s">
        <v>59</v>
      </c>
      <c r="H15" s="1" t="s">
        <v>248</v>
      </c>
      <c r="I15" s="1"/>
      <c r="K15" s="1"/>
      <c r="L15" s="1">
        <v>5</v>
      </c>
      <c r="M15" s="1">
        <f>(L15*B15)</f>
        <v>15</v>
      </c>
      <c r="O15" s="1" t="s">
        <v>144</v>
      </c>
    </row>
    <row r="16" spans="1:16" ht="16.2" customHeight="1" x14ac:dyDescent="0.3">
      <c r="A16" s="2" t="s">
        <v>74</v>
      </c>
      <c r="B16" s="1">
        <v>94</v>
      </c>
      <c r="C16" s="1" t="s">
        <v>44</v>
      </c>
      <c r="D16" s="1">
        <v>1621</v>
      </c>
      <c r="E16" s="2">
        <v>94</v>
      </c>
      <c r="F16" s="1"/>
      <c r="G16" s="1" t="s">
        <v>59</v>
      </c>
      <c r="H16" s="1" t="s">
        <v>79</v>
      </c>
      <c r="I16" s="1" t="s">
        <v>249</v>
      </c>
      <c r="K16" s="1"/>
      <c r="L16" s="1">
        <v>5.5</v>
      </c>
      <c r="M16" s="1">
        <f>(L16*B16)</f>
        <v>517</v>
      </c>
      <c r="O16" s="1" t="s">
        <v>205</v>
      </c>
    </row>
    <row r="17" spans="1:13" ht="16.2" customHeight="1" x14ac:dyDescent="0.3">
      <c r="A17" s="2"/>
      <c r="B17" s="1"/>
      <c r="C17" s="1"/>
      <c r="D17" s="1"/>
      <c r="E17" s="2"/>
      <c r="F17" s="1"/>
      <c r="K17" s="1"/>
      <c r="L17" s="1"/>
      <c r="M17" s="1"/>
    </row>
    <row r="18" spans="1:13" ht="16.2" customHeight="1" x14ac:dyDescent="0.3">
      <c r="A18" s="2" t="s">
        <v>158</v>
      </c>
      <c r="B18" s="1">
        <v>1</v>
      </c>
      <c r="C18" s="1" t="s">
        <v>272</v>
      </c>
      <c r="D18" s="1">
        <v>1122</v>
      </c>
      <c r="E18" s="2"/>
      <c r="F18" s="1"/>
      <c r="G18" s="1" t="s">
        <v>143</v>
      </c>
      <c r="H18" s="1" t="s">
        <v>245</v>
      </c>
      <c r="I18" s="1"/>
      <c r="K18" s="1"/>
      <c r="L18" s="1"/>
      <c r="M18" s="1"/>
    </row>
    <row r="19" spans="1:13" ht="16.2" customHeight="1" x14ac:dyDescent="0.3">
      <c r="A19" s="2" t="s">
        <v>265</v>
      </c>
      <c r="B19" s="1">
        <v>4</v>
      </c>
      <c r="C19" s="1" t="s">
        <v>267</v>
      </c>
      <c r="D19" s="1">
        <v>1122</v>
      </c>
      <c r="E19" s="2"/>
      <c r="F19" s="1"/>
      <c r="G19" s="1" t="s">
        <v>143</v>
      </c>
      <c r="H19" s="1" t="s">
        <v>247</v>
      </c>
      <c r="I19" s="1"/>
      <c r="K19" s="1"/>
      <c r="L19" s="1"/>
      <c r="M19" s="1"/>
    </row>
    <row r="20" spans="1:13" ht="16.2" customHeight="1" x14ac:dyDescent="0.3">
      <c r="A20" s="2" t="s">
        <v>271</v>
      </c>
      <c r="B20" s="1">
        <v>1</v>
      </c>
      <c r="C20" s="1" t="s">
        <v>50</v>
      </c>
      <c r="D20" s="1">
        <v>1122</v>
      </c>
      <c r="E20" s="2" t="s">
        <v>18</v>
      </c>
      <c r="F20" s="1"/>
      <c r="G20" s="1" t="s">
        <v>143</v>
      </c>
      <c r="H20" s="1" t="s">
        <v>247</v>
      </c>
      <c r="I20" s="1" t="s">
        <v>18</v>
      </c>
      <c r="K20" s="1"/>
      <c r="L20" s="1">
        <v>7.5</v>
      </c>
      <c r="M20" s="1">
        <f>(L20*B20)</f>
        <v>7.5</v>
      </c>
    </row>
    <row r="21" spans="1:13" ht="16.2" customHeight="1" x14ac:dyDescent="0.3">
      <c r="A21" s="2"/>
      <c r="B21" s="1"/>
      <c r="C21" s="1"/>
      <c r="D21" s="1"/>
      <c r="E21" s="2"/>
      <c r="F21" s="1"/>
      <c r="K21" s="1"/>
      <c r="L21" s="1"/>
      <c r="M21" s="1"/>
    </row>
    <row r="22" spans="1:13" ht="16.2" customHeight="1" x14ac:dyDescent="0.3">
      <c r="A22" s="2" t="s">
        <v>75</v>
      </c>
      <c r="B22" s="1">
        <v>149</v>
      </c>
      <c r="C22" s="1" t="s">
        <v>127</v>
      </c>
      <c r="D22" s="1">
        <v>1101</v>
      </c>
      <c r="E22" s="2">
        <v>4</v>
      </c>
      <c r="F22" s="1" t="s">
        <v>42</v>
      </c>
      <c r="G22" s="1" t="s">
        <v>60</v>
      </c>
      <c r="H22" s="1" t="s">
        <v>251</v>
      </c>
      <c r="I22" s="1" t="s">
        <v>250</v>
      </c>
      <c r="K22" s="1">
        <v>2.5</v>
      </c>
      <c r="L22" s="1"/>
      <c r="M22" s="1">
        <f t="shared" ref="M22:M29" si="0">(K22*B22)</f>
        <v>372.5</v>
      </c>
    </row>
    <row r="23" spans="1:13" ht="16.2" customHeight="1" x14ac:dyDescent="0.3">
      <c r="A23" s="2" t="s">
        <v>76</v>
      </c>
      <c r="B23" s="1">
        <v>59</v>
      </c>
      <c r="C23" s="1" t="s">
        <v>2</v>
      </c>
      <c r="D23" s="1">
        <v>1101</v>
      </c>
      <c r="E23" s="2">
        <v>5</v>
      </c>
      <c r="F23" s="1" t="s">
        <v>201</v>
      </c>
      <c r="G23" s="1" t="s">
        <v>60</v>
      </c>
      <c r="H23" s="1" t="s">
        <v>244</v>
      </c>
      <c r="I23" s="1" t="s">
        <v>277</v>
      </c>
      <c r="K23" s="1">
        <v>2.75</v>
      </c>
      <c r="L23" s="1"/>
      <c r="M23" s="1">
        <f t="shared" si="0"/>
        <v>162.25</v>
      </c>
    </row>
    <row r="24" spans="1:13" ht="16.2" customHeight="1" x14ac:dyDescent="0.3">
      <c r="A24" s="2" t="s">
        <v>77</v>
      </c>
      <c r="B24" s="1">
        <v>43</v>
      </c>
      <c r="C24" s="1" t="s">
        <v>3</v>
      </c>
      <c r="D24" s="1">
        <v>1101</v>
      </c>
      <c r="E24" s="2">
        <v>7</v>
      </c>
      <c r="F24" s="1" t="s">
        <v>35</v>
      </c>
      <c r="G24" s="1" t="s">
        <v>60</v>
      </c>
      <c r="H24" s="1" t="s">
        <v>244</v>
      </c>
      <c r="I24" s="1" t="s">
        <v>235</v>
      </c>
      <c r="K24" s="1">
        <v>3.5</v>
      </c>
      <c r="L24" s="1"/>
      <c r="M24" s="1">
        <f t="shared" si="0"/>
        <v>150.5</v>
      </c>
    </row>
    <row r="25" spans="1:13" ht="16.2" customHeight="1" x14ac:dyDescent="0.3">
      <c r="A25" s="2" t="s">
        <v>78</v>
      </c>
      <c r="B25" s="1">
        <v>75</v>
      </c>
      <c r="C25" s="1" t="s">
        <v>4</v>
      </c>
      <c r="D25" s="1">
        <v>1101</v>
      </c>
      <c r="E25" s="2">
        <v>3</v>
      </c>
      <c r="F25" s="1" t="s">
        <v>268</v>
      </c>
      <c r="G25" s="1" t="s">
        <v>60</v>
      </c>
      <c r="H25" s="1" t="s">
        <v>244</v>
      </c>
      <c r="I25" s="1" t="s">
        <v>235</v>
      </c>
      <c r="K25" s="1">
        <v>3.6</v>
      </c>
      <c r="L25" s="1"/>
      <c r="M25" s="1">
        <f t="shared" si="0"/>
        <v>270</v>
      </c>
    </row>
    <row r="26" spans="1:13" ht="16.2" customHeight="1" x14ac:dyDescent="0.3">
      <c r="A26" s="2" t="s">
        <v>79</v>
      </c>
      <c r="B26" s="1">
        <v>25</v>
      </c>
      <c r="C26" s="1" t="s">
        <v>15</v>
      </c>
      <c r="D26" s="1">
        <v>1101</v>
      </c>
      <c r="E26" s="2">
        <v>13</v>
      </c>
      <c r="F26" s="1" t="s">
        <v>29</v>
      </c>
      <c r="G26" s="1" t="s">
        <v>60</v>
      </c>
      <c r="H26" s="1" t="s">
        <v>245</v>
      </c>
      <c r="I26" s="1" t="s">
        <v>252</v>
      </c>
      <c r="K26" s="1">
        <v>4</v>
      </c>
      <c r="L26" s="1"/>
      <c r="M26" s="1">
        <f t="shared" si="0"/>
        <v>100</v>
      </c>
    </row>
    <row r="27" spans="1:13" ht="16.2" customHeight="1" x14ac:dyDescent="0.3">
      <c r="A27" s="2" t="s">
        <v>80</v>
      </c>
      <c r="B27" s="1">
        <v>28</v>
      </c>
      <c r="C27" s="1" t="s">
        <v>128</v>
      </c>
      <c r="D27" s="1">
        <v>1101</v>
      </c>
      <c r="E27" s="2">
        <v>10</v>
      </c>
      <c r="F27" s="1" t="s">
        <v>40</v>
      </c>
      <c r="G27" s="1" t="s">
        <v>60</v>
      </c>
      <c r="H27" s="1" t="s">
        <v>247</v>
      </c>
      <c r="I27" s="1" t="s">
        <v>237</v>
      </c>
      <c r="K27" s="1">
        <v>4.5</v>
      </c>
      <c r="L27" s="1"/>
      <c r="M27" s="1">
        <f t="shared" si="0"/>
        <v>126</v>
      </c>
    </row>
    <row r="28" spans="1:13" ht="16.2" customHeight="1" x14ac:dyDescent="0.3">
      <c r="A28" s="2" t="s">
        <v>81</v>
      </c>
      <c r="B28" s="1">
        <v>1</v>
      </c>
      <c r="C28" s="1" t="s">
        <v>129</v>
      </c>
      <c r="D28" s="1">
        <v>1101</v>
      </c>
      <c r="E28" s="2">
        <v>0</v>
      </c>
      <c r="F28" s="1"/>
      <c r="G28" s="1" t="s">
        <v>60</v>
      </c>
      <c r="H28" s="1" t="s">
        <v>247</v>
      </c>
      <c r="I28" s="1" t="s">
        <v>276</v>
      </c>
      <c r="K28" s="1">
        <v>4</v>
      </c>
      <c r="L28" s="1"/>
      <c r="M28" s="1">
        <f t="shared" si="0"/>
        <v>4</v>
      </c>
    </row>
    <row r="29" spans="1:13" ht="16.2" customHeight="1" x14ac:dyDescent="0.3">
      <c r="A29" s="2" t="s">
        <v>82</v>
      </c>
      <c r="B29" s="1">
        <v>27</v>
      </c>
      <c r="C29" s="1" t="s">
        <v>130</v>
      </c>
      <c r="D29" s="1">
        <v>1101</v>
      </c>
      <c r="E29" s="2">
        <v>9</v>
      </c>
      <c r="F29" s="1" t="s">
        <v>36</v>
      </c>
      <c r="G29" s="1" t="s">
        <v>60</v>
      </c>
      <c r="H29" s="1" t="s">
        <v>248</v>
      </c>
      <c r="I29" s="1" t="s">
        <v>253</v>
      </c>
      <c r="K29" s="1">
        <v>5</v>
      </c>
      <c r="L29" s="1"/>
      <c r="M29" s="1">
        <f t="shared" si="0"/>
        <v>135</v>
      </c>
    </row>
    <row r="30" spans="1:13" x14ac:dyDescent="0.3">
      <c r="A30" s="2" t="s">
        <v>83</v>
      </c>
      <c r="B30" s="1">
        <v>11</v>
      </c>
      <c r="C30" s="1" t="s">
        <v>131</v>
      </c>
      <c r="D30" s="1">
        <v>1101</v>
      </c>
      <c r="E30" s="2">
        <v>5</v>
      </c>
      <c r="F30" s="1" t="s">
        <v>30</v>
      </c>
      <c r="G30" s="1" t="s">
        <v>60</v>
      </c>
      <c r="H30" s="1" t="s">
        <v>79</v>
      </c>
      <c r="I30" s="1" t="s">
        <v>254</v>
      </c>
      <c r="K30" s="1"/>
      <c r="L30" s="1">
        <v>5</v>
      </c>
      <c r="M30" s="1">
        <f>(L30*B30)</f>
        <v>55</v>
      </c>
    </row>
    <row r="31" spans="1:13" x14ac:dyDescent="0.3">
      <c r="A31" s="2" t="s">
        <v>269</v>
      </c>
      <c r="B31" s="1">
        <v>1</v>
      </c>
      <c r="C31" s="1" t="s">
        <v>270</v>
      </c>
      <c r="D31" s="1">
        <v>1101</v>
      </c>
      <c r="E31" s="2">
        <v>1</v>
      </c>
      <c r="F31" s="1" t="s">
        <v>18</v>
      </c>
      <c r="G31" s="1" t="s">
        <v>60</v>
      </c>
      <c r="H31" s="1" t="s">
        <v>79</v>
      </c>
      <c r="I31" s="1" t="s">
        <v>254</v>
      </c>
      <c r="K31" s="1"/>
      <c r="L31" s="1">
        <v>5</v>
      </c>
      <c r="M31" s="1">
        <f>(L31*B31)</f>
        <v>5</v>
      </c>
    </row>
    <row r="32" spans="1:13" ht="16.2" customHeight="1" x14ac:dyDescent="0.3">
      <c r="A32" s="2"/>
      <c r="B32" s="1"/>
      <c r="C32" s="1" t="s">
        <v>18</v>
      </c>
      <c r="D32" s="1"/>
      <c r="E32" s="2"/>
      <c r="F32" s="1"/>
      <c r="K32" s="1"/>
      <c r="L32" s="1"/>
      <c r="M32" s="1"/>
    </row>
    <row r="33" spans="1:13" ht="16.2" customHeight="1" x14ac:dyDescent="0.3">
      <c r="A33" s="2" t="s">
        <v>84</v>
      </c>
      <c r="B33" s="1">
        <v>6</v>
      </c>
      <c r="C33" s="1" t="s">
        <v>172</v>
      </c>
      <c r="D33" s="1"/>
      <c r="E33" s="2">
        <v>6</v>
      </c>
      <c r="F33" s="1"/>
      <c r="G33" s="1" t="s">
        <v>121</v>
      </c>
      <c r="H33" s="1" t="s">
        <v>245</v>
      </c>
      <c r="I33" s="1"/>
      <c r="K33" s="1">
        <v>3.5</v>
      </c>
      <c r="L33" s="1"/>
      <c r="M33" s="1">
        <f>(K33*B33)</f>
        <v>21</v>
      </c>
    </row>
    <row r="34" spans="1:13" ht="16.2" customHeight="1" x14ac:dyDescent="0.3">
      <c r="A34" s="2" t="s">
        <v>85</v>
      </c>
      <c r="B34" s="1">
        <v>9</v>
      </c>
      <c r="C34" s="1" t="s">
        <v>188</v>
      </c>
      <c r="D34" s="1"/>
      <c r="E34" s="2">
        <v>9</v>
      </c>
      <c r="F34" s="1" t="s">
        <v>18</v>
      </c>
      <c r="G34" s="1"/>
      <c r="H34" s="1" t="s">
        <v>244</v>
      </c>
      <c r="I34" s="1"/>
      <c r="K34" s="1"/>
      <c r="L34" s="1">
        <v>1.5</v>
      </c>
      <c r="M34" s="1">
        <f>(L34*B34)</f>
        <v>13.5</v>
      </c>
    </row>
    <row r="35" spans="1:13" ht="16.2" customHeight="1" x14ac:dyDescent="0.3">
      <c r="A35" s="2" t="s">
        <v>187</v>
      </c>
      <c r="B35" s="1">
        <v>4</v>
      </c>
      <c r="C35" s="1" t="s">
        <v>189</v>
      </c>
      <c r="D35" s="1"/>
      <c r="E35" s="2">
        <v>4</v>
      </c>
      <c r="F35" s="1"/>
      <c r="G35" s="1"/>
      <c r="H35" s="1" t="s">
        <v>244</v>
      </c>
      <c r="I35" s="1"/>
      <c r="K35" s="1"/>
      <c r="L35" s="1">
        <v>1.5</v>
      </c>
      <c r="M35" s="1">
        <f>(L35*B35)</f>
        <v>6</v>
      </c>
    </row>
    <row r="36" spans="1:13" ht="16.2" customHeight="1" x14ac:dyDescent="0.3">
      <c r="A36" s="2" t="s">
        <v>86</v>
      </c>
      <c r="B36" s="1">
        <v>9</v>
      </c>
      <c r="C36" s="1" t="s">
        <v>87</v>
      </c>
      <c r="D36" s="1"/>
      <c r="E36" s="2">
        <v>9</v>
      </c>
      <c r="F36" s="1"/>
      <c r="G36" s="1"/>
      <c r="H36" s="1" t="s">
        <v>206</v>
      </c>
      <c r="I36" s="1"/>
      <c r="K36" s="1"/>
      <c r="L36" s="1">
        <v>1</v>
      </c>
      <c r="M36" s="1">
        <f>(L36*B36)</f>
        <v>9</v>
      </c>
    </row>
    <row r="37" spans="1:13" ht="16.2" customHeight="1" x14ac:dyDescent="0.3">
      <c r="A37" s="2" t="s">
        <v>88</v>
      </c>
      <c r="B37" s="1">
        <v>112</v>
      </c>
      <c r="C37" s="1" t="s">
        <v>11</v>
      </c>
      <c r="D37" s="1"/>
      <c r="E37" s="2">
        <v>4</v>
      </c>
      <c r="F37" s="1" t="s">
        <v>190</v>
      </c>
      <c r="G37" s="1"/>
      <c r="H37" s="1" t="s">
        <v>79</v>
      </c>
      <c r="I37" s="1" t="s">
        <v>255</v>
      </c>
      <c r="K37" s="1" t="s">
        <v>183</v>
      </c>
      <c r="L37" s="1">
        <v>8</v>
      </c>
      <c r="M37" s="1">
        <f>(L37*B37)</f>
        <v>896</v>
      </c>
    </row>
    <row r="38" spans="1:13" ht="16.2" customHeight="1" x14ac:dyDescent="0.3">
      <c r="A38" s="2" t="s">
        <v>89</v>
      </c>
      <c r="B38" s="1">
        <v>1</v>
      </c>
      <c r="C38" s="1" t="s">
        <v>53</v>
      </c>
      <c r="D38" s="1"/>
      <c r="E38" s="2"/>
      <c r="F38" s="1"/>
      <c r="G38" s="1"/>
      <c r="H38" s="1" t="s">
        <v>79</v>
      </c>
      <c r="I38" s="1"/>
      <c r="K38" s="1"/>
      <c r="L38" s="1"/>
      <c r="M38" s="1"/>
    </row>
    <row r="39" spans="1:13" ht="16.2" customHeight="1" x14ac:dyDescent="0.3">
      <c r="A39" s="2" t="s">
        <v>90</v>
      </c>
      <c r="B39" s="1">
        <v>12</v>
      </c>
      <c r="C39" s="1" t="s">
        <v>210</v>
      </c>
      <c r="D39" s="1"/>
      <c r="E39" s="2"/>
      <c r="F39" s="1"/>
      <c r="G39" s="1"/>
      <c r="H39" s="1" t="s">
        <v>245</v>
      </c>
      <c r="I39" s="1" t="s">
        <v>256</v>
      </c>
      <c r="K39" s="1">
        <v>2.5</v>
      </c>
      <c r="L39" s="1"/>
      <c r="M39" s="1">
        <f>(K39*B39)</f>
        <v>30</v>
      </c>
    </row>
    <row r="40" spans="1:13" ht="16.2" customHeight="1" x14ac:dyDescent="0.3">
      <c r="A40" s="2" t="s">
        <v>90</v>
      </c>
      <c r="B40" s="1">
        <v>23</v>
      </c>
      <c r="C40" s="1" t="s">
        <v>211</v>
      </c>
      <c r="D40" s="1"/>
      <c r="E40" s="2"/>
      <c r="F40" s="1"/>
      <c r="G40" s="1"/>
      <c r="H40" s="1" t="s">
        <v>245</v>
      </c>
      <c r="I40" s="1" t="s">
        <v>256</v>
      </c>
      <c r="K40" s="1">
        <v>2.5</v>
      </c>
      <c r="L40" s="1"/>
      <c r="M40" s="1">
        <f>(K40*B40)</f>
        <v>57.5</v>
      </c>
    </row>
    <row r="41" spans="1:13" ht="16.2" customHeight="1" x14ac:dyDescent="0.3">
      <c r="A41" s="2" t="s">
        <v>91</v>
      </c>
      <c r="B41" s="1">
        <v>1</v>
      </c>
      <c r="C41" s="1" t="s">
        <v>169</v>
      </c>
      <c r="D41" s="1"/>
      <c r="E41" s="2"/>
      <c r="F41" s="1"/>
      <c r="G41" s="1"/>
      <c r="H41" s="1" t="s">
        <v>79</v>
      </c>
      <c r="I41" s="1"/>
      <c r="K41" s="25" t="s">
        <v>263</v>
      </c>
      <c r="L41" s="25"/>
      <c r="M41" s="25"/>
    </row>
    <row r="42" spans="1:13" ht="16.2" customHeight="1" x14ac:dyDescent="0.3">
      <c r="A42" s="2"/>
      <c r="B42" s="1" t="s">
        <v>18</v>
      </c>
      <c r="C42" s="1"/>
      <c r="D42" s="1"/>
      <c r="E42" s="2"/>
      <c r="F42" s="1"/>
      <c r="K42" s="1"/>
      <c r="L42" s="1"/>
      <c r="M42" s="1"/>
    </row>
    <row r="43" spans="1:13" x14ac:dyDescent="0.3">
      <c r="A43" s="2" t="s">
        <v>92</v>
      </c>
      <c r="B43" s="1">
        <v>7</v>
      </c>
      <c r="C43" s="1" t="s">
        <v>142</v>
      </c>
      <c r="D43" s="1">
        <v>1501</v>
      </c>
      <c r="E43" s="2">
        <v>3</v>
      </c>
      <c r="F43" s="1" t="s">
        <v>34</v>
      </c>
      <c r="G43" s="1" t="s">
        <v>64</v>
      </c>
      <c r="H43" s="1" t="s">
        <v>257</v>
      </c>
      <c r="I43" s="1" t="s">
        <v>278</v>
      </c>
      <c r="K43" s="1">
        <v>14</v>
      </c>
      <c r="L43" s="1"/>
      <c r="M43" s="1">
        <f>(K43*B43)</f>
        <v>98</v>
      </c>
    </row>
    <row r="44" spans="1:13" ht="16.2" customHeight="1" x14ac:dyDescent="0.3">
      <c r="A44" s="2" t="s">
        <v>93</v>
      </c>
      <c r="B44" s="1">
        <v>16</v>
      </c>
      <c r="C44" s="1" t="s">
        <v>39</v>
      </c>
      <c r="D44" s="1">
        <v>1501</v>
      </c>
      <c r="E44" s="2">
        <v>4</v>
      </c>
      <c r="F44" s="1" t="s">
        <v>186</v>
      </c>
      <c r="G44" s="1" t="s">
        <v>64</v>
      </c>
      <c r="H44" s="1" t="s">
        <v>79</v>
      </c>
      <c r="I44" s="1" t="s">
        <v>253</v>
      </c>
      <c r="K44" s="1"/>
      <c r="L44" s="1">
        <v>12</v>
      </c>
      <c r="M44" s="1">
        <f>(L44*B44)</f>
        <v>192</v>
      </c>
    </row>
    <row r="45" spans="1:13" ht="16.2" customHeight="1" x14ac:dyDescent="0.3">
      <c r="A45" s="2"/>
      <c r="B45" s="1"/>
      <c r="C45" s="1"/>
      <c r="D45" s="1"/>
      <c r="E45" s="2"/>
      <c r="F45" s="1"/>
      <c r="K45" s="1"/>
      <c r="L45" s="1"/>
      <c r="M45" s="1"/>
    </row>
    <row r="46" spans="1:13" ht="16.2" customHeight="1" x14ac:dyDescent="0.3">
      <c r="A46" s="2" t="s">
        <v>94</v>
      </c>
      <c r="B46" s="1">
        <v>41</v>
      </c>
      <c r="C46" s="1" t="s">
        <v>214</v>
      </c>
      <c r="D46" s="1"/>
      <c r="E46" s="1">
        <v>1</v>
      </c>
      <c r="F46" s="1" t="s">
        <v>32</v>
      </c>
      <c r="G46" s="1" t="s">
        <v>61</v>
      </c>
      <c r="H46" s="1" t="s">
        <v>206</v>
      </c>
      <c r="I46" s="1" t="s">
        <v>238</v>
      </c>
      <c r="K46" s="1"/>
      <c r="L46" s="1">
        <v>2</v>
      </c>
      <c r="M46" s="1">
        <f>(L46*B46)</f>
        <v>82</v>
      </c>
    </row>
    <row r="47" spans="1:13" ht="16.2" customHeight="1" x14ac:dyDescent="0.3">
      <c r="A47" s="2" t="s">
        <v>95</v>
      </c>
      <c r="B47" s="1">
        <v>9</v>
      </c>
      <c r="C47" s="1" t="s">
        <v>215</v>
      </c>
      <c r="D47" s="1"/>
      <c r="E47" s="1">
        <v>3</v>
      </c>
      <c r="F47" s="1" t="s">
        <v>30</v>
      </c>
      <c r="G47" s="1" t="s">
        <v>61</v>
      </c>
      <c r="H47" s="1" t="s">
        <v>244</v>
      </c>
      <c r="I47" s="1" t="s">
        <v>279</v>
      </c>
      <c r="K47" s="1"/>
      <c r="L47" s="1">
        <v>3</v>
      </c>
      <c r="M47" s="1">
        <f>(L47*B47)</f>
        <v>27</v>
      </c>
    </row>
    <row r="48" spans="1:13" ht="16.2" customHeight="1" x14ac:dyDescent="0.3">
      <c r="A48" s="2"/>
      <c r="B48" s="1"/>
      <c r="C48" s="1"/>
      <c r="D48" s="1"/>
      <c r="E48" s="1"/>
      <c r="F48" s="1"/>
      <c r="K48" s="1"/>
      <c r="L48" s="1"/>
      <c r="M48" s="1"/>
    </row>
    <row r="49" spans="1:13" ht="16.2" customHeight="1" x14ac:dyDescent="0.3">
      <c r="A49" s="2" t="s">
        <v>96</v>
      </c>
      <c r="B49" s="1">
        <v>95</v>
      </c>
      <c r="C49" s="1" t="s">
        <v>216</v>
      </c>
      <c r="D49" s="1">
        <v>1631</v>
      </c>
      <c r="E49" s="1">
        <v>23</v>
      </c>
      <c r="F49" s="1" t="s">
        <v>26</v>
      </c>
      <c r="G49" s="1" t="s">
        <v>62</v>
      </c>
      <c r="H49" s="1" t="s">
        <v>245</v>
      </c>
      <c r="I49" s="1" t="s">
        <v>239</v>
      </c>
      <c r="K49" s="1"/>
      <c r="L49" s="1">
        <v>2</v>
      </c>
      <c r="M49" s="1">
        <f>(L49*B49)</f>
        <v>190</v>
      </c>
    </row>
    <row r="50" spans="1:13" ht="16.2" customHeight="1" x14ac:dyDescent="0.3">
      <c r="A50" s="2" t="s">
        <v>97</v>
      </c>
      <c r="B50" s="1">
        <v>92</v>
      </c>
      <c r="C50" s="1" t="s">
        <v>217</v>
      </c>
      <c r="D50" s="1">
        <v>1631</v>
      </c>
      <c r="E50" s="1">
        <v>20</v>
      </c>
      <c r="F50" s="1" t="s">
        <v>26</v>
      </c>
      <c r="G50" s="1" t="s">
        <v>62</v>
      </c>
      <c r="H50" s="1" t="s">
        <v>245</v>
      </c>
      <c r="I50" s="1" t="s">
        <v>239</v>
      </c>
      <c r="K50" s="1"/>
      <c r="L50" s="1">
        <v>2.75</v>
      </c>
      <c r="M50" s="1">
        <f>(L50*B50)</f>
        <v>253</v>
      </c>
    </row>
    <row r="51" spans="1:13" ht="16.2" customHeight="1" x14ac:dyDescent="0.3">
      <c r="A51" s="2" t="s">
        <v>98</v>
      </c>
      <c r="B51" s="1">
        <v>165</v>
      </c>
      <c r="C51" s="1" t="s">
        <v>218</v>
      </c>
      <c r="D51" s="1">
        <v>1631</v>
      </c>
      <c r="E51" s="1">
        <v>21</v>
      </c>
      <c r="F51" s="1" t="s">
        <v>33</v>
      </c>
      <c r="G51" s="1" t="s">
        <v>62</v>
      </c>
      <c r="H51" s="1" t="s">
        <v>245</v>
      </c>
      <c r="I51" s="1" t="s">
        <v>239</v>
      </c>
      <c r="K51" s="1"/>
      <c r="L51" s="1">
        <v>3</v>
      </c>
      <c r="M51" s="1">
        <f>(L51*B51)</f>
        <v>495</v>
      </c>
    </row>
    <row r="52" spans="1:13" x14ac:dyDescent="0.3">
      <c r="A52" s="2" t="s">
        <v>99</v>
      </c>
      <c r="B52" s="1">
        <v>1</v>
      </c>
      <c r="C52" s="1" t="s">
        <v>219</v>
      </c>
      <c r="D52" s="1">
        <v>1631</v>
      </c>
      <c r="E52" s="1">
        <v>1</v>
      </c>
      <c r="F52" s="1"/>
      <c r="G52" s="1" t="s">
        <v>62</v>
      </c>
      <c r="H52" s="1" t="s">
        <v>245</v>
      </c>
      <c r="I52" s="1" t="s">
        <v>18</v>
      </c>
      <c r="K52" s="25" t="s">
        <v>263</v>
      </c>
      <c r="L52" s="25"/>
      <c r="M52" s="25"/>
    </row>
    <row r="53" spans="1:13" ht="16.2" customHeight="1" x14ac:dyDescent="0.3">
      <c r="A53" s="2" t="s">
        <v>100</v>
      </c>
      <c r="B53" s="1">
        <v>20</v>
      </c>
      <c r="C53" s="1" t="s">
        <v>220</v>
      </c>
      <c r="D53" s="1">
        <v>1631</v>
      </c>
      <c r="E53" s="1">
        <v>8</v>
      </c>
      <c r="F53" s="1" t="s">
        <v>29</v>
      </c>
      <c r="G53" s="1" t="s">
        <v>62</v>
      </c>
      <c r="H53" s="1" t="s">
        <v>247</v>
      </c>
      <c r="I53" s="1" t="s">
        <v>240</v>
      </c>
      <c r="K53" s="1"/>
      <c r="L53" s="1">
        <v>3.5</v>
      </c>
      <c r="M53" s="1">
        <f>(L53*B53)</f>
        <v>70</v>
      </c>
    </row>
    <row r="54" spans="1:13" ht="16.2" customHeight="1" x14ac:dyDescent="0.3">
      <c r="A54" s="2"/>
      <c r="B54" s="1" t="s">
        <v>18</v>
      </c>
      <c r="C54" s="1"/>
      <c r="D54" s="1"/>
      <c r="E54" s="1"/>
      <c r="F54" s="1"/>
      <c r="K54" s="1"/>
      <c r="L54" s="1"/>
      <c r="M54" s="1"/>
    </row>
    <row r="55" spans="1:13" ht="18" customHeight="1" x14ac:dyDescent="0.3">
      <c r="A55" s="2" t="s">
        <v>101</v>
      </c>
      <c r="B55" s="1">
        <v>54</v>
      </c>
      <c r="C55" s="1" t="s">
        <v>19</v>
      </c>
      <c r="D55" s="1">
        <v>1601</v>
      </c>
      <c r="E55" s="2">
        <v>5</v>
      </c>
      <c r="F55" s="1" t="s">
        <v>31</v>
      </c>
      <c r="G55" s="1" t="s">
        <v>63</v>
      </c>
      <c r="H55" s="1" t="s">
        <v>245</v>
      </c>
      <c r="I55" s="1" t="s">
        <v>280</v>
      </c>
      <c r="K55" s="1">
        <v>3.5</v>
      </c>
      <c r="L55" s="1"/>
      <c r="M55" s="1">
        <f>(K55*B55)</f>
        <v>189</v>
      </c>
    </row>
    <row r="56" spans="1:13" x14ac:dyDescent="0.3">
      <c r="A56" s="2" t="s">
        <v>102</v>
      </c>
      <c r="B56" s="1">
        <v>21</v>
      </c>
      <c r="C56" s="1" t="s">
        <v>20</v>
      </c>
      <c r="D56" s="1">
        <v>1601</v>
      </c>
      <c r="E56" s="2">
        <v>3</v>
      </c>
      <c r="F56" s="1" t="s">
        <v>36</v>
      </c>
      <c r="G56" s="1" t="s">
        <v>63</v>
      </c>
      <c r="H56" s="1" t="s">
        <v>247</v>
      </c>
      <c r="I56" s="1" t="s">
        <v>281</v>
      </c>
      <c r="K56" s="1">
        <v>4</v>
      </c>
      <c r="L56" s="1"/>
      <c r="M56" s="1">
        <f>(K56*B56)</f>
        <v>84</v>
      </c>
    </row>
    <row r="57" spans="1:13" x14ac:dyDescent="0.3">
      <c r="A57" s="2" t="s">
        <v>104</v>
      </c>
      <c r="B57" s="1">
        <v>2</v>
      </c>
      <c r="C57" s="1" t="s">
        <v>23</v>
      </c>
      <c r="D57" s="1">
        <v>1601</v>
      </c>
      <c r="E57" s="2">
        <v>1</v>
      </c>
      <c r="F57" s="1"/>
      <c r="G57" s="1" t="s">
        <v>63</v>
      </c>
      <c r="H57" s="1" t="s">
        <v>248</v>
      </c>
      <c r="I57" s="1"/>
      <c r="K57" s="1"/>
      <c r="L57" s="1">
        <v>6</v>
      </c>
      <c r="M57" s="1">
        <f>(L57*B57)</f>
        <v>12</v>
      </c>
    </row>
    <row r="58" spans="1:13" x14ac:dyDescent="0.3">
      <c r="A58" s="2" t="s">
        <v>105</v>
      </c>
      <c r="B58" s="1">
        <v>5</v>
      </c>
      <c r="C58" s="1" t="s">
        <v>22</v>
      </c>
      <c r="D58" s="1">
        <v>1601</v>
      </c>
      <c r="E58" s="1">
        <v>5</v>
      </c>
      <c r="F58" s="1" t="s">
        <v>18</v>
      </c>
      <c r="G58" s="1" t="s">
        <v>63</v>
      </c>
      <c r="H58" s="1" t="s">
        <v>89</v>
      </c>
      <c r="I58" s="1"/>
      <c r="K58" s="1">
        <v>8.5</v>
      </c>
      <c r="L58" s="1"/>
      <c r="M58" s="1">
        <f>(K58*B58)</f>
        <v>42.5</v>
      </c>
    </row>
    <row r="59" spans="1:13" x14ac:dyDescent="0.3">
      <c r="A59" s="2" t="s">
        <v>106</v>
      </c>
      <c r="B59" s="1">
        <v>11</v>
      </c>
      <c r="C59" s="1" t="s">
        <v>25</v>
      </c>
      <c r="D59" s="1">
        <v>1601</v>
      </c>
      <c r="E59" s="1">
        <v>11</v>
      </c>
      <c r="F59" s="1" t="s">
        <v>18</v>
      </c>
      <c r="G59" s="1" t="s">
        <v>63</v>
      </c>
      <c r="H59" s="1" t="s">
        <v>257</v>
      </c>
      <c r="I59" s="1"/>
      <c r="K59" s="1">
        <v>12</v>
      </c>
      <c r="L59" s="1"/>
      <c r="M59" s="1">
        <f>(K59*B59)</f>
        <v>132</v>
      </c>
    </row>
    <row r="60" spans="1:13" x14ac:dyDescent="0.3">
      <c r="A60" s="2"/>
      <c r="B60" s="1" t="s">
        <v>18</v>
      </c>
      <c r="C60" s="1"/>
      <c r="D60" s="1"/>
      <c r="E60" s="1"/>
      <c r="F60" s="1"/>
      <c r="G60" t="s">
        <v>18</v>
      </c>
      <c r="K60" s="1"/>
      <c r="L60" s="1"/>
      <c r="M60" s="1"/>
    </row>
    <row r="61" spans="1:13" x14ac:dyDescent="0.3">
      <c r="A61" s="2" t="s">
        <v>107</v>
      </c>
      <c r="B61" s="1">
        <v>102</v>
      </c>
      <c r="C61" s="1" t="s">
        <v>162</v>
      </c>
      <c r="D61" s="1">
        <v>1175</v>
      </c>
      <c r="E61" s="1">
        <v>2</v>
      </c>
      <c r="F61" s="1" t="s">
        <v>43</v>
      </c>
      <c r="G61" s="1" t="s">
        <v>208</v>
      </c>
      <c r="H61" s="1" t="s">
        <v>206</v>
      </c>
      <c r="I61" s="1" t="s">
        <v>258</v>
      </c>
      <c r="K61" s="1">
        <v>2</v>
      </c>
      <c r="L61" s="1"/>
      <c r="M61" s="1">
        <f>(K61*B61)</f>
        <v>204</v>
      </c>
    </row>
    <row r="62" spans="1:13" x14ac:dyDescent="0.3">
      <c r="A62" s="2" t="s">
        <v>202</v>
      </c>
      <c r="B62" s="1">
        <v>3</v>
      </c>
      <c r="C62" s="1" t="s">
        <v>209</v>
      </c>
      <c r="D62" s="1"/>
      <c r="E62" s="1">
        <v>3</v>
      </c>
      <c r="F62" s="1"/>
      <c r="G62" s="1" t="s">
        <v>208</v>
      </c>
      <c r="H62" s="1" t="s">
        <v>206</v>
      </c>
      <c r="I62" s="1"/>
      <c r="K62" s="1">
        <v>3</v>
      </c>
      <c r="L62" s="1"/>
      <c r="M62" s="1">
        <f>(K62*B62)</f>
        <v>9</v>
      </c>
    </row>
    <row r="63" spans="1:13" x14ac:dyDescent="0.3">
      <c r="A63" s="2" t="s">
        <v>108</v>
      </c>
      <c r="B63" s="1">
        <v>7</v>
      </c>
      <c r="C63" s="1" t="s">
        <v>181</v>
      </c>
      <c r="D63" s="1">
        <v>1171</v>
      </c>
      <c r="E63" s="1">
        <v>7</v>
      </c>
      <c r="F63" s="1" t="s">
        <v>18</v>
      </c>
      <c r="G63" s="1" t="s">
        <v>179</v>
      </c>
      <c r="H63" s="1" t="s">
        <v>245</v>
      </c>
      <c r="I63" s="1"/>
      <c r="K63" s="1">
        <v>3</v>
      </c>
      <c r="L63" s="1"/>
      <c r="M63" s="1">
        <f>(K63*B63)</f>
        <v>21</v>
      </c>
    </row>
    <row r="64" spans="1:13" x14ac:dyDescent="0.3">
      <c r="A64" s="2" t="s">
        <v>180</v>
      </c>
      <c r="B64" s="1">
        <v>49</v>
      </c>
      <c r="C64" s="1" t="s">
        <v>151</v>
      </c>
      <c r="D64" s="1">
        <v>1171</v>
      </c>
      <c r="E64" s="1">
        <v>9</v>
      </c>
      <c r="F64" s="1" t="s">
        <v>32</v>
      </c>
      <c r="G64" s="1" t="s">
        <v>179</v>
      </c>
      <c r="H64" s="1" t="s">
        <v>245</v>
      </c>
      <c r="I64" s="1" t="s">
        <v>256</v>
      </c>
      <c r="K64" s="1">
        <v>4</v>
      </c>
      <c r="L64" s="1"/>
      <c r="M64" s="1">
        <f>(K64*B64)</f>
        <v>196</v>
      </c>
    </row>
    <row r="65" spans="1:15" x14ac:dyDescent="0.3">
      <c r="A65" s="2" t="s">
        <v>109</v>
      </c>
      <c r="B65" s="1">
        <v>0</v>
      </c>
      <c r="C65" s="1" t="s">
        <v>163</v>
      </c>
      <c r="D65" s="1"/>
      <c r="E65" s="1"/>
      <c r="F65" s="1"/>
      <c r="G65" s="1" t="s">
        <v>123</v>
      </c>
      <c r="H65" s="1" t="s">
        <v>251</v>
      </c>
      <c r="I65" s="1"/>
      <c r="K65" s="25" t="s">
        <v>263</v>
      </c>
      <c r="L65" s="25"/>
      <c r="M65" s="25"/>
      <c r="O65" t="s">
        <v>10</v>
      </c>
    </row>
    <row r="66" spans="1:15" x14ac:dyDescent="0.3">
      <c r="A66" s="2" t="s">
        <v>110</v>
      </c>
      <c r="B66" s="1">
        <v>1</v>
      </c>
      <c r="C66" s="1" t="s">
        <v>164</v>
      </c>
      <c r="D66" s="1"/>
      <c r="E66" s="1"/>
      <c r="F66" s="1"/>
      <c r="G66" s="1" t="s">
        <v>123</v>
      </c>
      <c r="H66" s="1" t="s">
        <v>251</v>
      </c>
      <c r="I66" s="1"/>
      <c r="K66" s="25" t="s">
        <v>263</v>
      </c>
      <c r="L66" s="25"/>
      <c r="M66" s="25"/>
    </row>
    <row r="67" spans="1:15" x14ac:dyDescent="0.3">
      <c r="A67" s="2" t="s">
        <v>111</v>
      </c>
      <c r="B67" s="1">
        <v>2</v>
      </c>
      <c r="C67" s="1" t="s">
        <v>165</v>
      </c>
      <c r="D67" s="1"/>
      <c r="E67" s="1"/>
      <c r="F67" s="1"/>
      <c r="G67" s="1" t="s">
        <v>123</v>
      </c>
      <c r="H67" s="1" t="s">
        <v>251</v>
      </c>
      <c r="I67" s="1"/>
      <c r="K67" s="25" t="s">
        <v>263</v>
      </c>
      <c r="L67" s="25"/>
      <c r="M67" s="25"/>
    </row>
    <row r="68" spans="1:15" x14ac:dyDescent="0.3">
      <c r="A68" s="2" t="s">
        <v>112</v>
      </c>
      <c r="B68" s="1">
        <v>11</v>
      </c>
      <c r="C68" s="1" t="s">
        <v>274</v>
      </c>
      <c r="D68" s="1"/>
      <c r="E68" s="1"/>
      <c r="F68" s="1"/>
      <c r="G68" s="1" t="s">
        <v>152</v>
      </c>
      <c r="H68" s="1" t="s">
        <v>206</v>
      </c>
      <c r="I68" s="1"/>
      <c r="K68" s="1"/>
      <c r="L68" s="1">
        <v>2</v>
      </c>
      <c r="M68" s="1">
        <f>(L68*B68)</f>
        <v>22</v>
      </c>
    </row>
    <row r="69" spans="1:15" x14ac:dyDescent="0.3">
      <c r="A69" s="2" t="s">
        <v>113</v>
      </c>
      <c r="B69" s="1">
        <v>1</v>
      </c>
      <c r="C69" s="1" t="s">
        <v>45</v>
      </c>
      <c r="D69" s="1"/>
      <c r="E69" s="1"/>
      <c r="F69" s="1"/>
      <c r="G69" s="1" t="s">
        <v>152</v>
      </c>
      <c r="H69" s="1" t="s">
        <v>206</v>
      </c>
      <c r="I69" s="1"/>
      <c r="K69" s="1"/>
      <c r="L69" s="1">
        <v>2</v>
      </c>
      <c r="M69" s="1">
        <f>(L69*B69)</f>
        <v>2</v>
      </c>
    </row>
    <row r="70" spans="1:15" x14ac:dyDescent="0.3">
      <c r="A70" s="2" t="s">
        <v>273</v>
      </c>
      <c r="B70" s="1">
        <v>1</v>
      </c>
      <c r="C70" s="1" t="s">
        <v>46</v>
      </c>
      <c r="D70" s="1"/>
      <c r="E70" s="1"/>
      <c r="F70" s="1"/>
      <c r="G70" s="1" t="s">
        <v>152</v>
      </c>
      <c r="H70" s="1" t="s">
        <v>206</v>
      </c>
      <c r="I70" s="1"/>
      <c r="K70" s="1"/>
      <c r="L70" s="1">
        <v>3</v>
      </c>
      <c r="M70" s="1">
        <f>(L70*B70)</f>
        <v>3</v>
      </c>
    </row>
    <row r="71" spans="1:15" x14ac:dyDescent="0.3">
      <c r="A71" s="2" t="s">
        <v>287</v>
      </c>
      <c r="B71" s="1">
        <v>8</v>
      </c>
      <c r="C71" s="1" t="s">
        <v>288</v>
      </c>
      <c r="D71" s="1"/>
      <c r="E71" s="1">
        <v>8</v>
      </c>
      <c r="F71" s="1"/>
      <c r="G71" s="23" t="s">
        <v>289</v>
      </c>
      <c r="K71" s="25" t="s">
        <v>263</v>
      </c>
      <c r="L71" s="25"/>
      <c r="M71" s="25"/>
    </row>
    <row r="72" spans="1:15" x14ac:dyDescent="0.3">
      <c r="A72" s="2"/>
      <c r="B72" s="1"/>
      <c r="C72" s="1"/>
      <c r="D72" s="1"/>
      <c r="E72" s="1"/>
      <c r="F72" s="1"/>
      <c r="K72" s="1"/>
      <c r="L72" s="1"/>
      <c r="M72" s="1"/>
    </row>
    <row r="73" spans="1:15" x14ac:dyDescent="0.3">
      <c r="A73" s="2" t="s">
        <v>114</v>
      </c>
      <c r="B73" s="1">
        <v>1</v>
      </c>
      <c r="C73" s="1" t="s">
        <v>194</v>
      </c>
      <c r="D73" s="1"/>
      <c r="E73" s="1" t="s">
        <v>18</v>
      </c>
      <c r="F73" s="1"/>
      <c r="G73" s="1" t="s">
        <v>65</v>
      </c>
      <c r="H73" s="1">
        <v>20</v>
      </c>
      <c r="I73" s="1"/>
      <c r="K73" s="25" t="s">
        <v>263</v>
      </c>
      <c r="L73" s="25"/>
      <c r="M73" s="25"/>
    </row>
    <row r="74" spans="1:15" x14ac:dyDescent="0.3">
      <c r="A74" s="2" t="s">
        <v>192</v>
      </c>
      <c r="B74" s="1">
        <v>1</v>
      </c>
      <c r="C74" s="1" t="s">
        <v>193</v>
      </c>
      <c r="D74" s="1"/>
      <c r="E74" s="1" t="s">
        <v>18</v>
      </c>
      <c r="F74" s="1"/>
      <c r="G74" s="1" t="s">
        <v>65</v>
      </c>
      <c r="H74" s="1">
        <v>25</v>
      </c>
      <c r="I74" s="1"/>
      <c r="K74" s="25" t="s">
        <v>263</v>
      </c>
      <c r="L74" s="25"/>
      <c r="M74" s="25"/>
    </row>
    <row r="75" spans="1:15" x14ac:dyDescent="0.3">
      <c r="A75" s="2" t="s">
        <v>116</v>
      </c>
      <c r="B75" s="1">
        <v>1</v>
      </c>
      <c r="C75" s="1" t="s">
        <v>234</v>
      </c>
      <c r="D75" s="1"/>
      <c r="E75" s="1"/>
      <c r="F75" s="1"/>
      <c r="G75" s="1" t="s">
        <v>231</v>
      </c>
      <c r="H75" s="1">
        <v>20</v>
      </c>
      <c r="I75" s="1"/>
      <c r="K75" s="25" t="s">
        <v>263</v>
      </c>
      <c r="L75" s="25"/>
      <c r="M75" s="25"/>
    </row>
    <row r="76" spans="1:15" x14ac:dyDescent="0.3">
      <c r="A76" s="2"/>
      <c r="B76" s="1"/>
      <c r="C76" s="1"/>
      <c r="D76" s="1"/>
      <c r="E76" s="1"/>
      <c r="F76" s="1"/>
      <c r="K76" s="1"/>
      <c r="L76" s="1"/>
      <c r="M76" s="1"/>
    </row>
    <row r="77" spans="1:15" x14ac:dyDescent="0.3">
      <c r="A77" s="2" t="s">
        <v>118</v>
      </c>
      <c r="B77" s="1">
        <v>1</v>
      </c>
      <c r="C77" s="1" t="s">
        <v>232</v>
      </c>
      <c r="D77" s="1"/>
      <c r="E77" s="1"/>
      <c r="F77" s="1"/>
      <c r="G77" s="1" t="s">
        <v>122</v>
      </c>
      <c r="H77" s="1">
        <v>5</v>
      </c>
      <c r="I77" s="1"/>
      <c r="K77" s="25" t="s">
        <v>263</v>
      </c>
      <c r="L77" s="25"/>
      <c r="M77" s="25"/>
    </row>
    <row r="78" spans="1:15" x14ac:dyDescent="0.3">
      <c r="A78" s="2" t="s">
        <v>198</v>
      </c>
      <c r="B78" s="1">
        <v>1</v>
      </c>
      <c r="C78" s="1" t="s">
        <v>154</v>
      </c>
      <c r="D78" s="1"/>
      <c r="E78" s="1"/>
      <c r="F78" s="1"/>
      <c r="G78" s="1" t="s">
        <v>122</v>
      </c>
      <c r="H78" s="1">
        <v>20</v>
      </c>
      <c r="I78" s="1"/>
      <c r="K78" s="25" t="s">
        <v>263</v>
      </c>
      <c r="L78" s="25"/>
      <c r="M78" s="25"/>
    </row>
    <row r="79" spans="1:15" x14ac:dyDescent="0.3">
      <c r="A79" s="2" t="s">
        <v>199</v>
      </c>
      <c r="B79" s="1">
        <v>1</v>
      </c>
      <c r="C79" s="1" t="s">
        <v>223</v>
      </c>
      <c r="D79" s="1"/>
      <c r="E79" s="1"/>
      <c r="F79" s="1"/>
      <c r="G79" s="1" t="s">
        <v>122</v>
      </c>
      <c r="H79" s="1">
        <v>50</v>
      </c>
      <c r="I79" s="1"/>
      <c r="K79" s="25" t="s">
        <v>263</v>
      </c>
      <c r="L79" s="25"/>
      <c r="M79" s="25"/>
    </row>
    <row r="80" spans="1:15" x14ac:dyDescent="0.3">
      <c r="A80" s="2"/>
      <c r="B80" s="1"/>
      <c r="C80" s="1"/>
      <c r="D80" s="1"/>
      <c r="E80" s="1"/>
      <c r="F80" s="1"/>
      <c r="G80" s="1"/>
      <c r="K80" s="1"/>
      <c r="L80" s="1"/>
      <c r="M80" s="1"/>
    </row>
    <row r="81" spans="1:15" x14ac:dyDescent="0.3">
      <c r="A81" s="2" t="s">
        <v>224</v>
      </c>
      <c r="B81" s="1">
        <v>1</v>
      </c>
      <c r="C81" s="1" t="s">
        <v>230</v>
      </c>
      <c r="D81" s="1"/>
      <c r="F81" s="1"/>
      <c r="G81" s="5" t="s">
        <v>197</v>
      </c>
      <c r="H81" s="1">
        <v>35</v>
      </c>
      <c r="I81" s="1"/>
      <c r="K81" s="1"/>
      <c r="L81" s="1">
        <v>41</v>
      </c>
      <c r="M81" s="1">
        <f>(L81*B81)</f>
        <v>41</v>
      </c>
    </row>
    <row r="82" spans="1:15" x14ac:dyDescent="0.3">
      <c r="A82" s="2" t="s">
        <v>225</v>
      </c>
      <c r="B82" s="1">
        <v>1</v>
      </c>
      <c r="C82" s="1" t="s">
        <v>227</v>
      </c>
      <c r="D82" s="1"/>
      <c r="E82" s="1"/>
      <c r="F82" s="1"/>
      <c r="G82" s="5" t="s">
        <v>197</v>
      </c>
      <c r="H82" s="1">
        <v>40</v>
      </c>
      <c r="I82" s="1"/>
      <c r="K82" s="1"/>
      <c r="L82" s="1">
        <v>58</v>
      </c>
      <c r="M82" s="1">
        <f>(L82*B82)</f>
        <v>58</v>
      </c>
      <c r="O82" t="s">
        <v>228</v>
      </c>
    </row>
    <row r="83" spans="1:15" x14ac:dyDescent="0.3">
      <c r="A83" s="2" t="s">
        <v>226</v>
      </c>
      <c r="B83" s="1">
        <v>2</v>
      </c>
      <c r="C83" s="1" t="s">
        <v>196</v>
      </c>
      <c r="D83" s="1"/>
      <c r="E83" s="1"/>
      <c r="F83" s="1"/>
      <c r="G83" s="5" t="s">
        <v>197</v>
      </c>
      <c r="H83" s="1">
        <v>60</v>
      </c>
      <c r="I83" s="1"/>
      <c r="K83" s="1"/>
      <c r="L83" s="1">
        <v>75</v>
      </c>
      <c r="M83" s="1">
        <f>(L83*B83)</f>
        <v>150</v>
      </c>
    </row>
    <row r="84" spans="1:15" x14ac:dyDescent="0.3">
      <c r="A84" s="2" t="s">
        <v>226</v>
      </c>
      <c r="B84" s="1">
        <v>2</v>
      </c>
      <c r="C84" s="1" t="s">
        <v>229</v>
      </c>
      <c r="D84" s="1"/>
      <c r="E84" s="1"/>
      <c r="F84" s="1"/>
      <c r="G84" s="5" t="s">
        <v>197</v>
      </c>
      <c r="H84" s="1">
        <v>80</v>
      </c>
      <c r="I84" s="1"/>
      <c r="K84" s="1"/>
      <c r="L84" s="1">
        <v>110</v>
      </c>
      <c r="M84" s="1">
        <f>(L84*B84)</f>
        <v>220</v>
      </c>
    </row>
    <row r="85" spans="1:15" x14ac:dyDescent="0.3">
      <c r="A85" s="2"/>
      <c r="B85" s="1"/>
      <c r="C85" s="1"/>
      <c r="D85" s="1"/>
      <c r="E85" s="1"/>
      <c r="F85" s="1"/>
      <c r="G85" s="5"/>
      <c r="H85" s="1"/>
      <c r="I85" s="1"/>
      <c r="K85" s="1"/>
      <c r="L85" s="1"/>
      <c r="M85" s="1"/>
    </row>
    <row r="86" spans="1:15" x14ac:dyDescent="0.3">
      <c r="A86" s="2"/>
      <c r="B86" s="1"/>
      <c r="C86" s="1" t="s">
        <v>153</v>
      </c>
      <c r="D86" s="1"/>
      <c r="E86" s="1"/>
      <c r="F86" s="1"/>
      <c r="H86" s="1"/>
      <c r="I86" s="1"/>
      <c r="K86" s="1"/>
      <c r="L86" s="1"/>
      <c r="M86" s="1"/>
    </row>
    <row r="87" spans="1:15" x14ac:dyDescent="0.3">
      <c r="K87" s="1"/>
      <c r="L87" s="1"/>
      <c r="M87" s="1"/>
    </row>
    <row r="88" spans="1:15" x14ac:dyDescent="0.3">
      <c r="A88" s="2"/>
      <c r="B88" s="1"/>
      <c r="C88" s="1"/>
      <c r="D88" s="1"/>
      <c r="E88" s="1"/>
      <c r="F88" s="1"/>
      <c r="H88" s="8"/>
      <c r="I88" s="8"/>
      <c r="J88" s="8"/>
      <c r="K88" s="1"/>
      <c r="L88" s="1"/>
      <c r="M88" s="1"/>
    </row>
    <row r="89" spans="1:15" x14ac:dyDescent="0.3">
      <c r="A89" s="2"/>
      <c r="B89" s="1">
        <f>SUM(B6:B88)</f>
        <v>1625</v>
      </c>
      <c r="C89" s="1" t="s">
        <v>54</v>
      </c>
      <c r="D89" s="1" t="s">
        <v>282</v>
      </c>
      <c r="E89" s="1"/>
      <c r="F89" s="1" t="s">
        <v>283</v>
      </c>
      <c r="K89" s="1"/>
      <c r="L89" s="1"/>
      <c r="M89" s="1"/>
    </row>
    <row r="90" spans="1:15" x14ac:dyDescent="0.3">
      <c r="A90" s="2"/>
      <c r="B90" s="1">
        <v>423</v>
      </c>
      <c r="C90" s="1" t="s">
        <v>285</v>
      </c>
      <c r="D90" s="1">
        <v>630</v>
      </c>
      <c r="F90" s="1">
        <f>D90/B89</f>
        <v>0.38769230769230767</v>
      </c>
      <c r="K90" s="1"/>
      <c r="L90" s="1"/>
      <c r="M90" s="1"/>
    </row>
    <row r="91" spans="1:15" x14ac:dyDescent="0.3">
      <c r="A91" s="2"/>
      <c r="B91" s="1">
        <f>(B89-B90)</f>
        <v>1202</v>
      </c>
      <c r="C91" s="12" t="s">
        <v>286</v>
      </c>
      <c r="D91" s="1"/>
      <c r="E91" s="1"/>
      <c r="F91" s="1"/>
      <c r="K91" s="1"/>
      <c r="L91" s="1"/>
      <c r="M91" s="1">
        <f>SUM(M6:M90)</f>
        <v>6401.25</v>
      </c>
      <c r="N91" t="s">
        <v>222</v>
      </c>
    </row>
    <row r="92" spans="1:15" x14ac:dyDescent="0.3">
      <c r="A92" s="2"/>
      <c r="B92" s="1"/>
      <c r="C92" s="1"/>
      <c r="D92" s="1"/>
      <c r="E92" s="1"/>
      <c r="F92" s="1"/>
    </row>
    <row r="93" spans="1:15" x14ac:dyDescent="0.3">
      <c r="A93" s="2"/>
      <c r="B93" s="1"/>
      <c r="C93" s="1"/>
      <c r="D93" s="1"/>
      <c r="E93" s="1"/>
      <c r="F93" s="1"/>
    </row>
  </sheetData>
  <pageMargins left="0.7" right="0.7" top="0.75" bottom="0.75" header="0.3" footer="0.3"/>
  <pageSetup paperSize="9" orientation="portrait" horizontalDpi="4294967293" verticalDpi="0" r:id="rId1"/>
  <headerFooter>
    <oddFooter>&amp;L_x000D_&amp;1#&amp;"Calibri"&amp;10&amp;K000000 LUT Group Confidential - Other information (3Y)</oddFooter>
  </headerFooter>
</worksheet>
</file>

<file path=docMetadata/LabelInfo.xml><?xml version="1.0" encoding="utf-8"?>
<clbl:labelList xmlns:clbl="http://schemas.microsoft.com/office/2020/mipLabelMetadata">
  <clbl:label id="{4306014c-c088-4a50-b503-4830bda7971c}" enabled="1" method="Standard" siteId="{9d97530e-8f27-4137-a2a9-5cb4dcf26f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Petterin omant sivut</vt:lpstr>
      <vt:lpstr>Asiakas sivut</vt:lpstr>
      <vt:lpstr>Hinnasto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Petteri Valtonen</dc:creator>
  <cp:lastModifiedBy>Petteri Valtonen (LAB)</cp:lastModifiedBy>
  <cp:lastPrinted>2024-10-27T12:03:45Z</cp:lastPrinted>
  <dcterms:created xsi:type="dcterms:W3CDTF">2023-04-04T08:51:15Z</dcterms:created>
  <dcterms:modified xsi:type="dcterms:W3CDTF">2026-01-01T18:23:26Z</dcterms:modified>
</cp:coreProperties>
</file>